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NLM\"/>
    </mc:Choice>
  </mc:AlternateContent>
  <xr:revisionPtr revIDLastSave="0" documentId="13_ncr:1_{DC0EBECB-E994-4CAB-9454-15977DD581EA}" xr6:coauthVersionLast="47" xr6:coauthVersionMax="47" xr10:uidLastSave="{00000000-0000-0000-0000-000000000000}"/>
  <bookViews>
    <workbookView xWindow="-108" yWindow="-108" windowWidth="23256" windowHeight="13176" tabRatio="400" activeTab="1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9" l="1"/>
  <c r="F13" i="9"/>
  <c r="J13" i="9" s="1"/>
  <c r="D8" i="1"/>
  <c r="E8" i="1" s="1"/>
  <c r="K15" i="9"/>
  <c r="N15" i="9" s="1"/>
  <c r="J15" i="9"/>
  <c r="K13" i="9"/>
  <c r="N13" i="9" s="1"/>
  <c r="K12" i="9"/>
  <c r="N12" i="9" s="1"/>
  <c r="J12" i="9"/>
  <c r="W14" i="5"/>
  <c r="AB14" i="5" s="1"/>
  <c r="AC14" i="5" s="1"/>
  <c r="E4" i="5"/>
  <c r="J2" i="9"/>
  <c r="K2" i="9"/>
  <c r="N2" i="9" s="1"/>
  <c r="J3" i="9"/>
  <c r="K3" i="9"/>
  <c r="N3" i="9" s="1"/>
  <c r="J4" i="9"/>
  <c r="K4" i="9"/>
  <c r="N4" i="9" s="1"/>
  <c r="J5" i="9"/>
  <c r="K5" i="9"/>
  <c r="N5" i="9" s="1"/>
  <c r="J6" i="9"/>
  <c r="K6" i="9"/>
  <c r="N6" i="9" s="1"/>
  <c r="J7" i="9"/>
  <c r="K7" i="9"/>
  <c r="N7" i="9" s="1"/>
  <c r="J8" i="9"/>
  <c r="K8" i="9"/>
  <c r="N8" i="9" s="1"/>
  <c r="J9" i="9"/>
  <c r="K9" i="9"/>
  <c r="N9" i="9" s="1"/>
  <c r="J10" i="9"/>
  <c r="K10" i="9"/>
  <c r="N10" i="9" s="1"/>
  <c r="J11" i="9"/>
  <c r="K11" i="9"/>
  <c r="N11" i="9" s="1"/>
  <c r="L12" i="9" l="1"/>
  <c r="L15" i="9"/>
  <c r="L13" i="9"/>
  <c r="L8" i="9"/>
  <c r="L9" i="9"/>
  <c r="L5" i="9"/>
  <c r="L7" i="9"/>
  <c r="L10" i="9"/>
  <c r="L2" i="9"/>
  <c r="L4" i="9"/>
  <c r="L6" i="9"/>
  <c r="L11" i="9"/>
  <c r="L3" i="9"/>
  <c r="E3" i="5"/>
  <c r="C3" i="5"/>
  <c r="C2" i="5" l="1"/>
  <c r="E2" i="5"/>
  <c r="D3" i="5"/>
  <c r="C4" i="5"/>
  <c r="D4" i="5"/>
  <c r="C5" i="5"/>
  <c r="D5" i="5"/>
  <c r="E5" i="5"/>
  <c r="D7" i="1" l="1"/>
  <c r="E7" i="1" s="1"/>
  <c r="M20" i="10" l="1"/>
  <c r="J20" i="10"/>
  <c r="K20" i="10" s="1"/>
  <c r="J19" i="10"/>
  <c r="K19" i="10" s="1"/>
  <c r="M19" i="10" s="1"/>
  <c r="W6" i="5" l="1"/>
  <c r="AB6" i="5" s="1"/>
  <c r="AC6" i="5" s="1"/>
  <c r="AA5" i="5" l="1"/>
  <c r="W13" i="5" l="1"/>
  <c r="AB13" i="5" s="1"/>
  <c r="AC13" i="5" s="1"/>
  <c r="W12" i="5"/>
  <c r="AB12" i="5" s="1"/>
  <c r="AC12" i="5" s="1"/>
  <c r="W11" i="5"/>
  <c r="AB11" i="5" s="1"/>
  <c r="AC11" i="5" s="1"/>
  <c r="W10" i="5"/>
  <c r="AB10" i="5" s="1"/>
  <c r="AC10" i="5" s="1"/>
  <c r="W9" i="5"/>
  <c r="AB9" i="5" s="1"/>
  <c r="AC9" i="5" s="1"/>
  <c r="W8" i="5"/>
  <c r="AB8" i="5" s="1"/>
  <c r="AC8" i="5" s="1"/>
  <c r="D6" i="1"/>
  <c r="D5" i="1"/>
  <c r="D4" i="1"/>
  <c r="D3" i="1"/>
  <c r="D2" i="1"/>
  <c r="M10" i="1" l="1"/>
  <c r="M9" i="1"/>
  <c r="M8" i="1"/>
  <c r="AA3" i="5" l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10" i="1"/>
  <c r="E3" i="1" l="1"/>
  <c r="E6" i="1"/>
  <c r="E5" i="1"/>
  <c r="J18" i="10" l="1"/>
  <c r="K18" i="10" s="1"/>
  <c r="M18" i="10" s="1"/>
  <c r="W4" i="5" l="1"/>
  <c r="AB4" i="5" s="1"/>
  <c r="AC4" i="5" s="1"/>
  <c r="W2" i="5" l="1"/>
  <c r="W3" i="5"/>
  <c r="W5" i="5"/>
  <c r="W7" i="5"/>
  <c r="AB7" i="5" l="1"/>
  <c r="AC7" i="5" s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J8" i="10" l="1"/>
  <c r="K8" i="10" s="1"/>
  <c r="M8" i="10" s="1"/>
  <c r="J6" i="10"/>
  <c r="K6" i="10" s="1"/>
  <c r="M6" i="10" s="1"/>
  <c r="D4" i="7" l="1"/>
  <c r="E4" i="7" s="1"/>
  <c r="D3" i="7"/>
  <c r="E3" i="7" s="1"/>
  <c r="D2" i="7"/>
  <c r="E2" i="7" s="1"/>
  <c r="M26" i="10" l="1"/>
  <c r="M25" i="10"/>
  <c r="J17" i="10" l="1"/>
  <c r="K17" i="10" s="1"/>
  <c r="M17" i="10" s="1"/>
  <c r="M34" i="1" l="1"/>
  <c r="I9" i="1" l="1"/>
  <c r="E4" i="1" l="1"/>
  <c r="J10" i="10" l="1"/>
  <c r="K10" i="10" s="1"/>
  <c r="M10" i="10" s="1"/>
  <c r="J16" i="10" l="1"/>
  <c r="K16" i="10" s="1"/>
  <c r="M16" i="10" s="1"/>
  <c r="J23" i="10" l="1"/>
  <c r="K23" i="10" s="1"/>
  <c r="M23" i="10" s="1"/>
  <c r="J15" i="10" l="1"/>
  <c r="K15" i="10" s="1"/>
  <c r="M15" i="10" s="1"/>
  <c r="J11" i="10" l="1"/>
  <c r="K11" i="10" s="1"/>
  <c r="M11" i="10" s="1"/>
  <c r="AB3" i="5" l="1"/>
  <c r="AC3" i="5" s="1"/>
  <c r="J26" i="10" l="1"/>
  <c r="K26" i="10" s="1"/>
  <c r="J25" i="10" l="1"/>
  <c r="K25" i="10" s="1"/>
  <c r="J3" i="10" l="1"/>
  <c r="K3" i="10" s="1"/>
  <c r="M3" i="10" s="1"/>
  <c r="J24" i="10" l="1"/>
  <c r="K24" i="10" s="1"/>
  <c r="M24" i="10" s="1"/>
  <c r="T1" i="10" l="1"/>
  <c r="AB2" i="5" l="1"/>
  <c r="AC2" i="5" s="1"/>
  <c r="E2" i="1" l="1"/>
  <c r="J9" i="10" l="1"/>
  <c r="K9" i="10" s="1"/>
  <c r="M9" i="10" s="1"/>
  <c r="J2" i="10"/>
  <c r="K2" i="10" s="1"/>
  <c r="M2" i="10" s="1"/>
  <c r="J4" i="10"/>
  <c r="K4" i="10" s="1"/>
  <c r="M4" i="10" s="1"/>
  <c r="I8" i="1" l="1"/>
  <c r="I10" i="1" s="1"/>
  <c r="M12" i="1" s="1"/>
  <c r="I11" i="1" l="1"/>
  <c r="M13" i="1" s="1"/>
  <c r="M14" i="1" l="1"/>
  <c r="M15" i="1" l="1"/>
  <c r="AB5" i="5"/>
  <c r="AC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E3" authorId="0" shapeId="0" xr:uid="{9B391B08-E678-4811-821F-3B331B4BEBAC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C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E4" authorId="0" shapeId="0" xr:uid="{087D8321-468B-43E0-A35E-9E32B35F3C05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  <comment ref="C5" authorId="0" shapeId="0" xr:uid="{83EC2F24-B82E-4E6C-903D-2AA8D8D28FE5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E5" authorId="0" shapeId="0" xr:uid="{EF8E801C-CFFA-4DC5-9FC4-6703F0FE79FB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D6" authorId="0" shapeId="0" xr:uid="{75F44419-DB46-436A-B87A-FC50CCBE2976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E6" authorId="0" shapeId="0" xr:uid="{0EEC3F5E-35CA-4897-AED8-4BDC3912F35A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</commentList>
</comments>
</file>

<file path=xl/sharedStrings.xml><?xml version="1.0" encoding="utf-8"?>
<sst xmlns="http://schemas.openxmlformats.org/spreadsheetml/2006/main" count="455" uniqueCount="177">
  <si>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</si>
  <si>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</si>
  <si>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</si>
  <si>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</si>
  <si>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</si>
  <si>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</si>
  <si>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</si>
  <si>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</si>
  <si>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</si>
  <si>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</si>
  <si>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</si>
  <si>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</si>
  <si>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</si>
  <si>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</si>
  <si>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</si>
  <si>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</si>
  <si>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</si>
  <si>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</si>
  <si>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</si>
  <si>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</si>
  <si>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</si>
  <si>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</si>
  <si>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</si>
  <si>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</si>
  <si>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</si>
  <si>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</si>
  <si>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</si>
  <si>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</si>
  <si>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</si>
  <si>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</si>
  <si>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</si>
  <si>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</si>
  <si>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</si>
  <si>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</si>
  <si>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</si>
  <si>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</si>
  <si>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</si>
  <si>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</si>
  <si>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</si>
  <si>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</si>
  <si>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</si>
  <si>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</si>
  <si>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</si>
  <si>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</si>
  <si>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</si>
  <si>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</si>
  <si>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</si>
  <si>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</si>
  <si>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</si>
  <si>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</si>
  <si>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</si>
  <si>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</si>
  <si>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</si>
  <si>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</si>
  <si>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</si>
  <si>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</si>
  <si>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</si>
  <si>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</si>
  <si>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</si>
  <si>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</si>
  <si>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</si>
  <si>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</si>
  <si>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</si>
  <si>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</si>
  <si>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</si>
  <si>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</si>
  <si>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</si>
  <si>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</si>
  <si>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</si>
  <si>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</si>
  <si>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</si>
  <si>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</si>
  <si>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</si>
  <si>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</si>
  <si>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</si>
  <si>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</si>
  <si>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</si>
  <si>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</si>
  <si>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</si>
  <si>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</si>
  <si>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</si>
  <si>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</si>
  <si>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</si>
  <si>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</si>
  <si>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</si>
  <si>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</si>
  <si>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</si>
  <si>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</si>
  <si>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</si>
  <si>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</si>
  <si>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</si>
  <si>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</si>
  <si>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</si>
  <si>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</si>
  <si>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</si>
  <si>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</si>
  <si>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</si>
  <si>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</si>
  <si>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</si>
  <si>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</si>
  <si>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</si>
  <si>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</si>
  <si>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</si>
  <si>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</si>
  <si>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</si>
  <si>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</si>
  <si>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</si>
  <si>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Brene</t>
  </si>
  <si>
    <t>True Seeing</t>
  </si>
  <si>
    <t>Lion’s Roar</t>
  </si>
  <si>
    <t>Chasing Perfection</t>
  </si>
  <si>
    <t>Dragonskin</t>
  </si>
  <si>
    <t>Mage Armor</t>
  </si>
  <si>
    <t>Haste</t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</si>
  <si>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</si>
  <si>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t>Stoneskin</t>
  </si>
  <si>
    <t>Accuracy</t>
  </si>
  <si>
    <t>Resist Energy</t>
  </si>
  <si>
    <t>Keen Edge</t>
  </si>
  <si>
    <t>Half-Dragon Duskblade</t>
  </si>
  <si>
    <t>Speed</t>
  </si>
  <si>
    <t>R30</t>
  </si>
  <si>
    <t>Bigby’s Clenched Fist</t>
  </si>
  <si>
    <t>Concealment</t>
  </si>
  <si>
    <t>DR</t>
  </si>
  <si>
    <t>Sunbeam</t>
  </si>
  <si>
    <t>7d</t>
  </si>
  <si>
    <t>8d</t>
  </si>
  <si>
    <t>9d</t>
  </si>
  <si>
    <t>10d</t>
  </si>
  <si>
    <t>End to Strife</t>
  </si>
  <si>
    <t>Greater Magic Weapon</t>
  </si>
  <si>
    <t>Grapple</t>
  </si>
  <si>
    <t>Protection from Evil</t>
  </si>
  <si>
    <t>Elder Eidolons</t>
  </si>
  <si>
    <t>Elder Eidolon Krakens</t>
  </si>
  <si>
    <t>Lords of Madness</t>
  </si>
  <si>
    <t>Tentacle 1</t>
  </si>
  <si>
    <t>Tentacle 2</t>
  </si>
  <si>
    <t>Arm 1</t>
  </si>
  <si>
    <t>Arm 2</t>
  </si>
  <si>
    <t>Arm 3</t>
  </si>
  <si>
    <t>Arm 4</t>
  </si>
  <si>
    <t>Arm 5</t>
  </si>
  <si>
    <t>Arm 6</t>
  </si>
  <si>
    <t>2d8+16/19-20</t>
  </si>
  <si>
    <t>1d6+8</t>
  </si>
  <si>
    <t>Bite</t>
  </si>
  <si>
    <t>4d6+8</t>
  </si>
  <si>
    <t>special</t>
  </si>
  <si>
    <t>Elder Eidolon Kraken 1</t>
  </si>
  <si>
    <t>Elder Eidolon Kraken 2</t>
  </si>
  <si>
    <t>Elder Eidolon Kraken 3</t>
  </si>
  <si>
    <t>Elder Eidolon Kraken 4</t>
  </si>
  <si>
    <t>Elder Eidolon Kraken 5</t>
  </si>
  <si>
    <t>Elder Eidolon Kraken 6</t>
  </si>
  <si>
    <t>Elder Eidolon Kraken 7</t>
  </si>
  <si>
    <t>Elder Eidolon Kraken</t>
  </si>
  <si>
    <t>Targeting</t>
  </si>
  <si>
    <t>Elaith</t>
  </si>
  <si>
    <t>Duskblade Warblade</t>
  </si>
  <si>
    <t>adamantine</t>
  </si>
  <si>
    <t>Freedom of Movement</t>
  </si>
  <si>
    <t>Abyssalflame Engine</t>
  </si>
  <si>
    <t>Fiendish Codex II</t>
  </si>
  <si>
    <t>R10</t>
  </si>
  <si>
    <t>adam./good</t>
  </si>
  <si>
    <t>Slam 1</t>
  </si>
  <si>
    <t>Slam 2</t>
  </si>
  <si>
    <t>2d6+21+6d6 Abyssalburn</t>
  </si>
  <si>
    <t>Power Attacking +11</t>
  </si>
  <si>
    <t>Breath</t>
  </si>
  <si>
    <t>20d10 Reflex DC 32 ½</t>
  </si>
  <si>
    <t>60’ cone</t>
  </si>
  <si>
    <t>-</t>
  </si>
  <si>
    <r>
      <rPr>
        <b/>
        <sz val="12"/>
        <color theme="1"/>
        <rFont val="Times New Roman"/>
        <family val="1"/>
      </rPr>
      <t xml:space="preserve">Abyssalburn damge:  </t>
    </r>
    <r>
      <rPr>
        <sz val="12"/>
        <color theme="1"/>
        <rFont val="Times New Roman"/>
        <family val="2"/>
      </rPr>
      <t>½ Fire + ½ Chaotic</t>
    </r>
  </si>
  <si>
    <t>50’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</si>
</sst>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 tint="-0.1499984740745262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0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9" fontId="23" fillId="0" borderId="0" xfId="11" applyFont="1" applyAlignment="1">
      <alignment horizontal="center" vertical="center"/>
    </xf>
    <xf numFmtId="9" fontId="27" fillId="31" borderId="27" xfId="11" applyFont="1" applyFill="1" applyBorder="1" applyAlignment="1">
      <alignment horizontal="center" vertical="center" wrapText="1"/>
    </xf>
    <xf numFmtId="9" fontId="27" fillId="31" borderId="51" xfId="1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15" fillId="32" borderId="51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98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18</c:v>
                </c:pt>
                <c:pt idx="7">
                  <c:v>20</c:v>
                </c:pt>
                <c:pt idx="8">
                  <c:v>15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8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27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30</c:v>
                </c:pt>
                <c:pt idx="8">
                  <c:v>34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17</c:v>
                </c:pt>
                <c:pt idx="4">
                  <c:v>19</c:v>
                </c:pt>
                <c:pt idx="5">
                  <c:v>23</c:v>
                </c:pt>
                <c:pt idx="6">
                  <c:v>19</c:v>
                </c:pt>
                <c:pt idx="7">
                  <c:v>36</c:v>
                </c:pt>
                <c:pt idx="8">
                  <c:v>33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9</c:v>
                </c:pt>
                <c:pt idx="2">
                  <c:v>16</c:v>
                </c:pt>
                <c:pt idx="3">
                  <c:v>21</c:v>
                </c:pt>
                <c:pt idx="4">
                  <c:v>28</c:v>
                </c:pt>
                <c:pt idx="5">
                  <c:v>32</c:v>
                </c:pt>
                <c:pt idx="6">
                  <c:v>48</c:v>
                </c:pt>
                <c:pt idx="7">
                  <c:v>49</c:v>
                </c:pt>
                <c:pt idx="8">
                  <c:v>52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12</c:v>
                </c:pt>
                <c:pt idx="3">
                  <c:v>27</c:v>
                </c:pt>
                <c:pt idx="4">
                  <c:v>38</c:v>
                </c:pt>
                <c:pt idx="5">
                  <c:v>21</c:v>
                </c:pt>
                <c:pt idx="6">
                  <c:v>41</c:v>
                </c:pt>
                <c:pt idx="7">
                  <c:v>58</c:v>
                </c:pt>
                <c:pt idx="8">
                  <c:v>48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29</c:v>
                </c:pt>
                <c:pt idx="2">
                  <c:v>26</c:v>
                </c:pt>
                <c:pt idx="3">
                  <c:v>27</c:v>
                </c:pt>
                <c:pt idx="4">
                  <c:v>44</c:v>
                </c:pt>
                <c:pt idx="5">
                  <c:v>51</c:v>
                </c:pt>
                <c:pt idx="6">
                  <c:v>76</c:v>
                </c:pt>
                <c:pt idx="7">
                  <c:v>109</c:v>
                </c:pt>
                <c:pt idx="8">
                  <c:v>100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21</c:v>
                </c:pt>
                <c:pt idx="5">
                  <c:v>27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15</c:v>
                </c:pt>
                <c:pt idx="3">
                  <c:v>19</c:v>
                </c:pt>
                <c:pt idx="4">
                  <c:v>28</c:v>
                </c:pt>
                <c:pt idx="5">
                  <c:v>38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3">
                  <c:v>23</c:v>
                </c:pt>
                <c:pt idx="4">
                  <c:v>32</c:v>
                </c:pt>
                <c:pt idx="5">
                  <c:v>21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18</c:v>
                </c:pt>
                <c:pt idx="1">
                  <c:v>20</c:v>
                </c:pt>
                <c:pt idx="2">
                  <c:v>20</c:v>
                </c:pt>
                <c:pt idx="3">
                  <c:v>19</c:v>
                </c:pt>
                <c:pt idx="4">
                  <c:v>48</c:v>
                </c:pt>
                <c:pt idx="5">
                  <c:v>41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30</c:v>
                </c:pt>
                <c:pt idx="3">
                  <c:v>36</c:v>
                </c:pt>
                <c:pt idx="4">
                  <c:v>49</c:v>
                </c:pt>
                <c:pt idx="5">
                  <c:v>58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15</c:v>
                </c:pt>
                <c:pt idx="1">
                  <c:v>27</c:v>
                </c:pt>
                <c:pt idx="2">
                  <c:v>34</c:v>
                </c:pt>
                <c:pt idx="3">
                  <c:v>33</c:v>
                </c:pt>
                <c:pt idx="4">
                  <c:v>52</c:v>
                </c:pt>
                <c:pt idx="5">
                  <c:v>48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18</c:v>
                </c:pt>
                <c:pt idx="1">
                  <c:v>29</c:v>
                </c:pt>
                <c:pt idx="2">
                  <c:v>37</c:v>
                </c:pt>
                <c:pt idx="3">
                  <c:v>40</c:v>
                </c:pt>
                <c:pt idx="4">
                  <c:v>63</c:v>
                </c:pt>
                <c:pt idx="5">
                  <c:v>73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18</c:v>
                </c:pt>
                <c:pt idx="7">
                  <c:v>20</c:v>
                </c:pt>
                <c:pt idx="8">
                  <c:v>15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8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27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30</c:v>
                </c:pt>
                <c:pt idx="8">
                  <c:v>34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17</c:v>
                </c:pt>
                <c:pt idx="4">
                  <c:v>19</c:v>
                </c:pt>
                <c:pt idx="5">
                  <c:v>23</c:v>
                </c:pt>
                <c:pt idx="6">
                  <c:v>19</c:v>
                </c:pt>
                <c:pt idx="7">
                  <c:v>36</c:v>
                </c:pt>
                <c:pt idx="8">
                  <c:v>33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9</c:v>
                </c:pt>
                <c:pt idx="2">
                  <c:v>16</c:v>
                </c:pt>
                <c:pt idx="3">
                  <c:v>21</c:v>
                </c:pt>
                <c:pt idx="4">
                  <c:v>28</c:v>
                </c:pt>
                <c:pt idx="5">
                  <c:v>32</c:v>
                </c:pt>
                <c:pt idx="6">
                  <c:v>48</c:v>
                </c:pt>
                <c:pt idx="7">
                  <c:v>49</c:v>
                </c:pt>
                <c:pt idx="8">
                  <c:v>52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12</c:v>
                </c:pt>
                <c:pt idx="3">
                  <c:v>27</c:v>
                </c:pt>
                <c:pt idx="4">
                  <c:v>38</c:v>
                </c:pt>
                <c:pt idx="5">
                  <c:v>21</c:v>
                </c:pt>
                <c:pt idx="6">
                  <c:v>41</c:v>
                </c:pt>
                <c:pt idx="7">
                  <c:v>58</c:v>
                </c:pt>
                <c:pt idx="8">
                  <c:v>48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29</c:v>
                </c:pt>
                <c:pt idx="2">
                  <c:v>26</c:v>
                </c:pt>
                <c:pt idx="3">
                  <c:v>27</c:v>
                </c:pt>
                <c:pt idx="4">
                  <c:v>44</c:v>
                </c:pt>
                <c:pt idx="5">
                  <c:v>51</c:v>
                </c:pt>
                <c:pt idx="6">
                  <c:v>76</c:v>
                </c:pt>
                <c:pt idx="7">
                  <c:v>109</c:v>
                </c:pt>
                <c:pt idx="8">
                  <c:v>100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7.796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69921875" style="47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20" style="42" bestFit="1" customWidth="1"/>
    <col min="11" max="11" width="4.19921875" style="42" customWidth="1"/>
    <col min="12" max="12" width="19.59765625" style="42" bestFit="1" customWidth="1"/>
    <col min="13" max="13" width="4.3984375" style="42" bestFit="1" customWidth="1"/>
    <col min="14" max="14" width="16.69921875" style="42" bestFit="1" customWidth="1"/>
    <col min="15" max="15" width="13" style="42" bestFit="1" customWidth="1"/>
    <col min="16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120</v>
      </c>
      <c r="H1" s="38" t="s">
        <v>20</v>
      </c>
      <c r="I1" s="38"/>
      <c r="J1" s="38"/>
      <c r="K1" s="38"/>
      <c r="L1" s="38" t="s">
        <v>81</v>
      </c>
      <c r="M1" s="38"/>
      <c r="N1" s="38"/>
    </row>
    <row r="2" spans="1:14" ht="16.8" thickTop="1" thickBot="1" x14ac:dyDescent="0.35">
      <c r="A2" s="72" t="s">
        <v>102</v>
      </c>
      <c r="B2" s="72">
        <v>1</v>
      </c>
      <c r="C2" s="43">
        <v>6</v>
      </c>
      <c r="D2" s="44">
        <f t="shared" ref="D2:D8" ca="1" si="0">RANDBETWEEN(1,20)</f>
        <v>20</v>
      </c>
      <c r="E2" s="43">
        <f t="shared" ref="E2:E7" ca="1" si="1">SUM(C2:D2)</f>
        <v>26</v>
      </c>
      <c r="F2" s="43" t="s">
        <v>5</v>
      </c>
      <c r="H2" s="73" t="s">
        <v>0</v>
      </c>
      <c r="I2" s="74" t="s">
        <v>21</v>
      </c>
      <c r="J2" s="75" t="s">
        <v>22</v>
      </c>
      <c r="L2" s="124" t="s">
        <v>0</v>
      </c>
      <c r="M2" s="125" t="s">
        <v>82</v>
      </c>
      <c r="N2" s="126" t="s">
        <v>64</v>
      </c>
    </row>
    <row r="3" spans="1:14" x14ac:dyDescent="0.3">
      <c r="A3" s="72" t="s">
        <v>107</v>
      </c>
      <c r="B3" s="72">
        <v>1</v>
      </c>
      <c r="C3" s="43">
        <v>6</v>
      </c>
      <c r="D3" s="44">
        <f t="shared" ca="1" si="0"/>
        <v>4</v>
      </c>
      <c r="E3" s="43">
        <f t="shared" ca="1" si="1"/>
        <v>10</v>
      </c>
      <c r="F3" s="43" t="s">
        <v>5</v>
      </c>
      <c r="H3" s="76" t="s">
        <v>101</v>
      </c>
      <c r="I3" s="72">
        <v>20</v>
      </c>
      <c r="J3" s="77" t="s">
        <v>103</v>
      </c>
      <c r="L3" s="127" t="s">
        <v>135</v>
      </c>
      <c r="M3" s="116">
        <v>17</v>
      </c>
      <c r="N3" s="128" t="s">
        <v>136</v>
      </c>
    </row>
    <row r="4" spans="1:14" x14ac:dyDescent="0.3">
      <c r="A4" s="72" t="s">
        <v>100</v>
      </c>
      <c r="B4" s="72">
        <v>1</v>
      </c>
      <c r="C4" s="43">
        <v>5</v>
      </c>
      <c r="D4" s="44">
        <f t="shared" ca="1" si="0"/>
        <v>11</v>
      </c>
      <c r="E4" s="43">
        <f t="shared" ca="1" si="1"/>
        <v>16</v>
      </c>
      <c r="F4" s="43" t="s">
        <v>96</v>
      </c>
      <c r="H4" s="76" t="s">
        <v>107</v>
      </c>
      <c r="I4" s="72">
        <v>20</v>
      </c>
      <c r="J4" s="77" t="s">
        <v>105</v>
      </c>
      <c r="L4" s="127" t="s">
        <v>163</v>
      </c>
      <c r="M4" s="116">
        <v>19</v>
      </c>
      <c r="N4" s="128" t="s">
        <v>164</v>
      </c>
    </row>
    <row r="5" spans="1:14" x14ac:dyDescent="0.3">
      <c r="A5" s="116" t="s">
        <v>134</v>
      </c>
      <c r="B5" s="116">
        <v>2</v>
      </c>
      <c r="C5" s="43">
        <v>0</v>
      </c>
      <c r="D5" s="44">
        <f t="shared" ca="1" si="0"/>
        <v>4</v>
      </c>
      <c r="E5" s="43">
        <f t="shared" ca="1" si="1"/>
        <v>4</v>
      </c>
      <c r="F5" s="43" t="s">
        <v>96</v>
      </c>
      <c r="H5" s="76" t="s">
        <v>102</v>
      </c>
      <c r="I5" s="72">
        <v>20</v>
      </c>
      <c r="J5" s="77" t="s">
        <v>104</v>
      </c>
      <c r="L5" s="127"/>
      <c r="M5" s="116"/>
      <c r="N5" s="128"/>
    </row>
    <row r="6" spans="1:14" x14ac:dyDescent="0.3">
      <c r="A6" s="72" t="s">
        <v>101</v>
      </c>
      <c r="B6" s="72">
        <v>1</v>
      </c>
      <c r="C6" s="43">
        <v>2</v>
      </c>
      <c r="D6" s="44">
        <f t="shared" ca="1" si="0"/>
        <v>6</v>
      </c>
      <c r="E6" s="43">
        <f t="shared" ca="1" si="1"/>
        <v>8</v>
      </c>
      <c r="F6" s="43" t="s">
        <v>5</v>
      </c>
      <c r="H6" s="76" t="s">
        <v>159</v>
      </c>
      <c r="I6" s="72">
        <v>17</v>
      </c>
      <c r="J6" s="77" t="s">
        <v>160</v>
      </c>
      <c r="L6" s="127"/>
      <c r="M6" s="116"/>
      <c r="N6" s="128"/>
    </row>
    <row r="7" spans="1:14" ht="16.2" thickBot="1" x14ac:dyDescent="0.35">
      <c r="A7" s="72" t="s">
        <v>159</v>
      </c>
      <c r="B7" s="72">
        <v>1</v>
      </c>
      <c r="C7" s="43">
        <v>4</v>
      </c>
      <c r="D7" s="44">
        <f t="shared" ca="1" si="0"/>
        <v>3</v>
      </c>
      <c r="E7" s="43">
        <f t="shared" ca="1" si="1"/>
        <v>7</v>
      </c>
      <c r="F7" s="43" t="s">
        <v>5</v>
      </c>
      <c r="H7" s="169" t="s">
        <v>100</v>
      </c>
      <c r="I7" s="170">
        <v>20</v>
      </c>
      <c r="J7" s="171" t="s">
        <v>119</v>
      </c>
      <c r="L7" s="129"/>
      <c r="M7" s="130"/>
      <c r="N7" s="131"/>
    </row>
    <row r="8" spans="1:14" x14ac:dyDescent="0.3">
      <c r="A8" s="116" t="s">
        <v>163</v>
      </c>
      <c r="B8" s="116">
        <v>2</v>
      </c>
      <c r="C8" s="43">
        <v>-1</v>
      </c>
      <c r="D8" s="44">
        <f t="shared" ca="1" si="0"/>
        <v>13</v>
      </c>
      <c r="E8" s="43">
        <f t="shared" ref="E8" ca="1" si="2">SUM(C8:D8)</f>
        <v>12</v>
      </c>
      <c r="F8" s="43" t="s">
        <v>176</v>
      </c>
      <c r="H8" s="78" t="s">
        <v>23</v>
      </c>
      <c r="I8" s="79">
        <f>SUM(I3:I7)</f>
        <v>97</v>
      </c>
      <c r="J8" s="77"/>
      <c r="L8" s="132" t="s">
        <v>23</v>
      </c>
      <c r="M8" s="133">
        <f>SUM(M3:M7)</f>
        <v>36</v>
      </c>
      <c r="N8" s="128"/>
    </row>
    <row r="9" spans="1:14" x14ac:dyDescent="0.3">
      <c r="H9" s="78" t="s">
        <v>24</v>
      </c>
      <c r="I9" s="79">
        <f>COUNT(I3:I7)</f>
        <v>5</v>
      </c>
      <c r="J9" s="80"/>
      <c r="L9" s="132" t="s">
        <v>95</v>
      </c>
      <c r="M9" s="133">
        <f>AVERAGE(M3:M7)</f>
        <v>18</v>
      </c>
      <c r="N9" s="128"/>
    </row>
    <row r="10" spans="1:14" ht="16.2" thickBot="1" x14ac:dyDescent="0.35">
      <c r="B10" s="42"/>
      <c r="C10" s="42"/>
      <c r="D10" s="44">
        <f t="shared" ref="D10" ca="1" si="3">RANDBETWEEN(1,20)</f>
        <v>4</v>
      </c>
      <c r="E10" s="42"/>
      <c r="F10" s="42"/>
      <c r="H10" s="78" t="s">
        <v>26</v>
      </c>
      <c r="I10" s="81">
        <f>I8/4</f>
        <v>24.25</v>
      </c>
      <c r="J10" s="77" t="s">
        <v>27</v>
      </c>
      <c r="L10" s="134" t="s">
        <v>24</v>
      </c>
      <c r="M10" s="163">
        <f>COUNT(M3:M7)</f>
        <v>2</v>
      </c>
      <c r="N10" s="135"/>
    </row>
    <row r="11" spans="1:14" ht="16.8" thickTop="1" thickBot="1" x14ac:dyDescent="0.35">
      <c r="B11" s="42"/>
      <c r="C11" s="42"/>
      <c r="D11" s="42"/>
      <c r="E11" s="42"/>
      <c r="F11" s="42"/>
      <c r="H11" s="82" t="s">
        <v>28</v>
      </c>
      <c r="I11" s="83">
        <f>I10*2</f>
        <v>48.5</v>
      </c>
      <c r="J11" s="84" t="s">
        <v>29</v>
      </c>
    </row>
    <row r="12" spans="1:14" ht="16.2" thickTop="1" x14ac:dyDescent="0.3">
      <c r="B12" s="42"/>
      <c r="C12" s="42"/>
      <c r="D12" s="42"/>
      <c r="E12" s="42"/>
      <c r="F12" s="42"/>
      <c r="H12" s="85"/>
      <c r="I12" s="85"/>
      <c r="J12" s="85"/>
      <c r="L12" s="86" t="s">
        <v>30</v>
      </c>
      <c r="M12" s="87">
        <f>I10</f>
        <v>24.25</v>
      </c>
      <c r="N12" s="85"/>
    </row>
    <row r="13" spans="1:14" x14ac:dyDescent="0.3">
      <c r="B13" s="42"/>
      <c r="C13" s="42"/>
      <c r="D13" s="42"/>
      <c r="E13" s="42"/>
      <c r="F13" s="42"/>
      <c r="H13" s="85"/>
      <c r="I13" s="85"/>
      <c r="L13" s="86" t="s">
        <v>31</v>
      </c>
      <c r="M13" s="87">
        <f>I11</f>
        <v>48.5</v>
      </c>
      <c r="N13" s="85"/>
    </row>
    <row r="14" spans="1:14" x14ac:dyDescent="0.3">
      <c r="B14" s="42"/>
      <c r="C14" s="42"/>
      <c r="D14" s="42"/>
      <c r="E14" s="42"/>
      <c r="F14" s="42"/>
      <c r="H14" s="85"/>
      <c r="I14" s="85"/>
      <c r="J14" s="85"/>
      <c r="L14" s="86" t="s">
        <v>32</v>
      </c>
      <c r="M14" s="87">
        <f>I8</f>
        <v>97</v>
      </c>
      <c r="N14" s="85"/>
    </row>
    <row r="15" spans="1:14" x14ac:dyDescent="0.3">
      <c r="B15" s="42"/>
      <c r="C15" s="42"/>
      <c r="D15" s="42"/>
      <c r="E15" s="42"/>
      <c r="F15" s="42"/>
      <c r="H15" s="85"/>
      <c r="I15" s="85"/>
      <c r="J15" s="85"/>
      <c r="L15" s="88" t="s">
        <v>33</v>
      </c>
      <c r="M15" s="87">
        <f>M8</f>
        <v>36</v>
      </c>
      <c r="N15" s="85"/>
    </row>
    <row r="16" spans="1:14" x14ac:dyDescent="0.3">
      <c r="B16" s="42"/>
      <c r="C16" s="42"/>
      <c r="D16" s="42"/>
      <c r="E16" s="42"/>
      <c r="F16" s="42"/>
      <c r="H16" s="85"/>
      <c r="I16" s="85"/>
      <c r="J16" s="85"/>
    </row>
    <row r="17" spans="2:14" x14ac:dyDescent="0.3">
      <c r="B17" s="42"/>
      <c r="C17" s="42"/>
      <c r="D17" s="42"/>
      <c r="E17" s="42"/>
      <c r="F17" s="42"/>
      <c r="H17" s="85"/>
      <c r="I17" s="85"/>
      <c r="J17" s="85"/>
    </row>
    <row r="18" spans="2:14" x14ac:dyDescent="0.3">
      <c r="H18" s="85"/>
      <c r="I18" s="85"/>
      <c r="J18" s="85"/>
    </row>
    <row r="19" spans="2:14" x14ac:dyDescent="0.3">
      <c r="H19" s="85"/>
      <c r="I19" s="85"/>
      <c r="J19" s="85"/>
    </row>
    <row r="20" spans="2:14" x14ac:dyDescent="0.3">
      <c r="H20" s="85"/>
      <c r="I20" s="85"/>
      <c r="J20" s="85"/>
    </row>
    <row r="21" spans="2:14" x14ac:dyDescent="0.3">
      <c r="H21" s="85"/>
      <c r="I21" s="85"/>
      <c r="J21" s="85"/>
    </row>
    <row r="22" spans="2:14" x14ac:dyDescent="0.3">
      <c r="H22" s="85"/>
      <c r="I22" s="85"/>
      <c r="J22" s="85"/>
    </row>
    <row r="30" spans="2:14" x14ac:dyDescent="0.3">
      <c r="L30" s="86"/>
      <c r="M30" s="87"/>
      <c r="N30" s="85"/>
    </row>
    <row r="31" spans="2:14" x14ac:dyDescent="0.3">
      <c r="L31" s="86"/>
      <c r="M31" s="87"/>
      <c r="N31" s="85"/>
    </row>
    <row r="32" spans="2:14" x14ac:dyDescent="0.3">
      <c r="L32" s="86"/>
      <c r="M32" s="87"/>
      <c r="N32" s="85"/>
    </row>
    <row r="33" spans="12:14" x14ac:dyDescent="0.3">
      <c r="N33" s="85"/>
    </row>
    <row r="34" spans="12:14" x14ac:dyDescent="0.3">
      <c r="L34" s="88" t="s">
        <v>33</v>
      </c>
      <c r="M34" s="87">
        <f>M26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985" priority="1438" operator="greaterThan">
      <formula>$M$14</formula>
    </cfRule>
    <cfRule type="cellIs" dxfId="984" priority="1439" operator="between">
      <formula>$M$13</formula>
      <formula>$M$14</formula>
    </cfRule>
    <cfRule type="cellIs" dxfId="983" priority="1440" operator="between">
      <formula>$M$12</formula>
      <formula>$M$13</formula>
    </cfRule>
    <cfRule type="cellIs" dxfId="982" priority="1441" operator="lessThan">
      <formula>$M$12</formula>
    </cfRule>
  </conditionalFormatting>
  <conditionalFormatting sqref="M34">
    <cfRule type="cellIs" dxfId="981" priority="1" operator="greaterThan">
      <formula>$M$14</formula>
    </cfRule>
    <cfRule type="cellIs" dxfId="980" priority="2" operator="between">
      <formula>$M$13</formula>
      <formula>$M$14</formula>
    </cfRule>
    <cfRule type="cellIs" dxfId="979" priority="3" operator="between">
      <formula>$M$12</formula>
      <formula>$M$13</formula>
    </cfRule>
    <cfRule type="cellIs" dxfId="978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tabSelected="1" zoomScaleNormal="100" workbookViewId="0">
      <pane ySplit="1" topLeftCell="A2" activePane="bottomLeft" state="frozen"/>
      <selection pane="bottomLeft" activeCell="L12" sqref="L12"/>
    </sheetView>
  </sheetViews>
  <sheetFormatPr defaultRowHeight="15.6" x14ac:dyDescent="0.3"/>
  <cols>
    <col min="1" max="1" width="15.8984375" style="47" bestFit="1" customWidth="1"/>
    <col min="2" max="2" width="19.5976562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9" bestFit="1" customWidth="1"/>
    <col min="13" max="13" width="7.5" style="59" bestFit="1" customWidth="1"/>
    <col min="14" max="14" width="2.296875" style="47" customWidth="1"/>
    <col min="15" max="15" width="7.59765625" style="47" bestFit="1" customWidth="1"/>
    <col min="16" max="16" width="8.0976562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5" customFormat="1" ht="31.8" thickBot="1" x14ac:dyDescent="0.35">
      <c r="A1" s="54" t="s">
        <v>71</v>
      </c>
      <c r="B1" s="60" t="s">
        <v>72</v>
      </c>
      <c r="C1" s="60" t="s">
        <v>73</v>
      </c>
      <c r="D1" s="54" t="s">
        <v>74</v>
      </c>
      <c r="E1" s="54" t="s">
        <v>93</v>
      </c>
      <c r="F1" s="54" t="s">
        <v>92</v>
      </c>
      <c r="G1" s="54" t="s">
        <v>91</v>
      </c>
      <c r="H1" s="54" t="s">
        <v>90</v>
      </c>
      <c r="I1" s="54" t="s">
        <v>94</v>
      </c>
      <c r="J1" s="54" t="s">
        <v>75</v>
      </c>
      <c r="K1" s="54" t="s">
        <v>76</v>
      </c>
      <c r="L1" s="54" t="s">
        <v>77</v>
      </c>
      <c r="M1" s="54" t="s">
        <v>78</v>
      </c>
      <c r="O1" s="153" t="s">
        <v>79</v>
      </c>
      <c r="P1" s="70">
        <v>14</v>
      </c>
      <c r="Q1" s="154" t="s">
        <v>99</v>
      </c>
      <c r="R1" s="152">
        <v>0</v>
      </c>
      <c r="S1" s="155" t="s">
        <v>98</v>
      </c>
      <c r="T1" s="152">
        <f>R1+((P1)/(24*60*10))</f>
        <v>9.7222222222222219E-4</v>
      </c>
    </row>
    <row r="2" spans="1:20" ht="16.8" x14ac:dyDescent="0.3">
      <c r="A2" s="168" t="s">
        <v>101</v>
      </c>
      <c r="B2" s="61" t="s">
        <v>110</v>
      </c>
      <c r="C2" s="62">
        <v>2</v>
      </c>
      <c r="D2" s="56">
        <v>20</v>
      </c>
      <c r="E2" s="57" t="s">
        <v>80</v>
      </c>
      <c r="F2" s="57" t="s">
        <v>85</v>
      </c>
      <c r="G2" s="57" t="s">
        <v>80</v>
      </c>
      <c r="H2" s="57" t="s">
        <v>80</v>
      </c>
      <c r="I2" s="56"/>
      <c r="J2" s="56">
        <f t="shared" ref="J2:J20" si="0">IF($E2="þ",$D2,IF($F2="þ",($D2*10),IF($G2="þ",($D2*100),IF($H2="þ",($D2*600),$I2))))</f>
        <v>200</v>
      </c>
      <c r="K2" s="56">
        <f t="shared" ref="K2:K9" si="1">J2+C2</f>
        <v>202</v>
      </c>
      <c r="L2" s="57" t="s">
        <v>85</v>
      </c>
      <c r="M2" s="174" t="str">
        <f t="shared" ref="M2:M17" si="2">IF(C2="","",IF(K2&lt;=$P$1,"þ","q"))</f>
        <v>q</v>
      </c>
    </row>
    <row r="3" spans="1:20" ht="16.8" x14ac:dyDescent="0.3">
      <c r="A3" s="168" t="s">
        <v>101</v>
      </c>
      <c r="B3" s="61" t="s">
        <v>110</v>
      </c>
      <c r="C3" s="62">
        <v>15</v>
      </c>
      <c r="D3" s="56">
        <v>20</v>
      </c>
      <c r="E3" s="57" t="s">
        <v>80</v>
      </c>
      <c r="F3" s="57" t="s">
        <v>85</v>
      </c>
      <c r="G3" s="57" t="s">
        <v>80</v>
      </c>
      <c r="H3" s="57" t="s">
        <v>80</v>
      </c>
      <c r="I3" s="56"/>
      <c r="J3" s="56">
        <f t="shared" si="0"/>
        <v>200</v>
      </c>
      <c r="K3" s="56">
        <f t="shared" ref="K3" si="3">J3+C3</f>
        <v>215</v>
      </c>
      <c r="L3" s="57" t="s">
        <v>85</v>
      </c>
      <c r="M3" s="58" t="str">
        <f t="shared" si="2"/>
        <v>q</v>
      </c>
    </row>
    <row r="4" spans="1:20" ht="16.8" x14ac:dyDescent="0.3">
      <c r="A4" s="168" t="s">
        <v>101</v>
      </c>
      <c r="B4" s="61" t="s">
        <v>133</v>
      </c>
      <c r="C4" s="62"/>
      <c r="D4" s="56">
        <v>20</v>
      </c>
      <c r="E4" s="57" t="s">
        <v>80</v>
      </c>
      <c r="F4" s="57" t="s">
        <v>85</v>
      </c>
      <c r="G4" s="57" t="s">
        <v>80</v>
      </c>
      <c r="H4" s="57" t="s">
        <v>80</v>
      </c>
      <c r="I4" s="56"/>
      <c r="J4" s="56">
        <f t="shared" si="0"/>
        <v>200</v>
      </c>
      <c r="K4" s="56">
        <f t="shared" si="1"/>
        <v>200</v>
      </c>
      <c r="L4" s="57" t="s">
        <v>80</v>
      </c>
      <c r="M4" s="58" t="str">
        <f t="shared" si="2"/>
        <v/>
      </c>
      <c r="O4" s="71"/>
    </row>
    <row r="5" spans="1:20" ht="16.8" x14ac:dyDescent="0.3">
      <c r="A5" s="168" t="s">
        <v>101</v>
      </c>
      <c r="B5" s="61" t="s">
        <v>130</v>
      </c>
      <c r="C5" s="62"/>
      <c r="D5" s="56">
        <v>20</v>
      </c>
      <c r="E5" s="57" t="s">
        <v>85</v>
      </c>
      <c r="F5" s="57" t="s">
        <v>80</v>
      </c>
      <c r="G5" s="57" t="s">
        <v>80</v>
      </c>
      <c r="H5" s="57" t="s">
        <v>80</v>
      </c>
      <c r="I5" s="56"/>
      <c r="J5" s="56">
        <f t="shared" si="0"/>
        <v>20</v>
      </c>
      <c r="K5" s="56">
        <f t="shared" si="1"/>
        <v>20</v>
      </c>
      <c r="L5" s="57" t="s">
        <v>80</v>
      </c>
      <c r="M5" s="58" t="str">
        <f t="shared" ref="M5" si="4">IF(C5="","",IF(K5&lt;=$P$1,"þ","q"))</f>
        <v/>
      </c>
      <c r="O5" s="71"/>
    </row>
    <row r="6" spans="1:20" ht="16.8" x14ac:dyDescent="0.3">
      <c r="A6" s="168" t="s">
        <v>101</v>
      </c>
      <c r="B6" s="61" t="s">
        <v>109</v>
      </c>
      <c r="C6" s="62">
        <v>1</v>
      </c>
      <c r="D6" s="56">
        <v>20</v>
      </c>
      <c r="E6" s="57" t="s">
        <v>80</v>
      </c>
      <c r="F6" s="57" t="s">
        <v>85</v>
      </c>
      <c r="G6" s="57" t="s">
        <v>80</v>
      </c>
      <c r="H6" s="57" t="s">
        <v>80</v>
      </c>
      <c r="I6" s="56"/>
      <c r="J6" s="56">
        <f t="shared" si="0"/>
        <v>200</v>
      </c>
      <c r="K6" s="56">
        <f t="shared" ref="K6:K8" si="5">J6+C6</f>
        <v>201</v>
      </c>
      <c r="L6" s="57" t="s">
        <v>85</v>
      </c>
      <c r="M6" s="58" t="str">
        <f t="shared" si="2"/>
        <v>q</v>
      </c>
      <c r="O6" s="71"/>
    </row>
    <row r="7" spans="1:20" ht="16.8" x14ac:dyDescent="0.3">
      <c r="A7" s="168" t="s">
        <v>101</v>
      </c>
      <c r="B7" s="61" t="s">
        <v>108</v>
      </c>
      <c r="C7" s="62"/>
      <c r="D7" s="56">
        <v>20</v>
      </c>
      <c r="E7" s="57" t="s">
        <v>80</v>
      </c>
      <c r="F7" s="57" t="s">
        <v>85</v>
      </c>
      <c r="G7" s="57" t="s">
        <v>80</v>
      </c>
      <c r="H7" s="57" t="s">
        <v>80</v>
      </c>
      <c r="I7" s="56"/>
      <c r="J7" s="56">
        <f t="shared" si="0"/>
        <v>200</v>
      </c>
      <c r="K7" s="56">
        <f t="shared" ref="K7" si="6">J7+C7</f>
        <v>200</v>
      </c>
      <c r="L7" s="57" t="s">
        <v>80</v>
      </c>
      <c r="M7" s="58" t="str">
        <f t="shared" ref="M7" si="7">IF(C7="","",IF(K7&lt;=$P$1,"þ","q"))</f>
        <v/>
      </c>
      <c r="O7" s="71"/>
    </row>
    <row r="8" spans="1:20" ht="16.8" x14ac:dyDescent="0.3">
      <c r="A8" s="65" t="s">
        <v>100</v>
      </c>
      <c r="B8" s="61" t="s">
        <v>113</v>
      </c>
      <c r="C8" s="62"/>
      <c r="D8" s="56">
        <v>5</v>
      </c>
      <c r="E8" s="57" t="s">
        <v>85</v>
      </c>
      <c r="F8" s="57" t="s">
        <v>80</v>
      </c>
      <c r="G8" s="57" t="s">
        <v>80</v>
      </c>
      <c r="H8" s="57" t="s">
        <v>80</v>
      </c>
      <c r="I8" s="56"/>
      <c r="J8" s="56">
        <f t="shared" si="0"/>
        <v>5</v>
      </c>
      <c r="K8" s="56">
        <f t="shared" si="5"/>
        <v>5</v>
      </c>
      <c r="L8" s="57" t="s">
        <v>80</v>
      </c>
      <c r="M8" s="58" t="str">
        <f t="shared" ref="M8" si="8">IF(C8="","",IF(K8&lt;=$P$1,"þ","q"))</f>
        <v/>
      </c>
      <c r="O8" s="71"/>
    </row>
    <row r="9" spans="1:20" ht="16.8" x14ac:dyDescent="0.3">
      <c r="A9" s="65" t="s">
        <v>100</v>
      </c>
      <c r="B9" s="61" t="s">
        <v>131</v>
      </c>
      <c r="C9" s="62"/>
      <c r="D9" s="56">
        <v>8</v>
      </c>
      <c r="E9" s="57" t="s">
        <v>80</v>
      </c>
      <c r="F9" s="57" t="s">
        <v>80</v>
      </c>
      <c r="G9" s="57" t="s">
        <v>80</v>
      </c>
      <c r="H9" s="57" t="s">
        <v>85</v>
      </c>
      <c r="I9" s="56"/>
      <c r="J9" s="56">
        <f t="shared" si="0"/>
        <v>4800</v>
      </c>
      <c r="K9" s="56">
        <f t="shared" si="1"/>
        <v>4800</v>
      </c>
      <c r="L9" s="57" t="s">
        <v>80</v>
      </c>
      <c r="M9" s="58" t="str">
        <f t="shared" si="2"/>
        <v/>
      </c>
      <c r="O9" s="71"/>
    </row>
    <row r="10" spans="1:20" ht="16.8" x14ac:dyDescent="0.3">
      <c r="A10" s="65" t="s">
        <v>100</v>
      </c>
      <c r="B10" s="61" t="s">
        <v>111</v>
      </c>
      <c r="C10" s="62">
        <v>14</v>
      </c>
      <c r="D10" s="56">
        <v>19</v>
      </c>
      <c r="E10" s="57" t="s">
        <v>80</v>
      </c>
      <c r="F10" s="57" t="s">
        <v>80</v>
      </c>
      <c r="G10" s="57" t="s">
        <v>85</v>
      </c>
      <c r="H10" s="57" t="s">
        <v>80</v>
      </c>
      <c r="I10" s="56"/>
      <c r="J10" s="56">
        <f t="shared" si="0"/>
        <v>1900</v>
      </c>
      <c r="K10" s="56">
        <f t="shared" ref="K10" si="9">J10+C10</f>
        <v>1914</v>
      </c>
      <c r="L10" s="57" t="s">
        <v>85</v>
      </c>
      <c r="M10" s="58" t="str">
        <f t="shared" si="2"/>
        <v>q</v>
      </c>
      <c r="O10" s="71"/>
    </row>
    <row r="11" spans="1:20" ht="16.8" x14ac:dyDescent="0.3">
      <c r="A11" s="65" t="s">
        <v>100</v>
      </c>
      <c r="B11" s="61" t="s">
        <v>117</v>
      </c>
      <c r="C11" s="62"/>
      <c r="D11" s="56">
        <v>19</v>
      </c>
      <c r="E11" s="57" t="s">
        <v>80</v>
      </c>
      <c r="F11" s="57" t="s">
        <v>80</v>
      </c>
      <c r="G11" s="57" t="s">
        <v>85</v>
      </c>
      <c r="H11" s="57" t="s">
        <v>80</v>
      </c>
      <c r="I11" s="56"/>
      <c r="J11" s="56">
        <f t="shared" si="0"/>
        <v>1900</v>
      </c>
      <c r="K11" s="56">
        <f t="shared" ref="K11:K15" si="10">J11+C11</f>
        <v>1900</v>
      </c>
      <c r="L11" s="57" t="s">
        <v>80</v>
      </c>
      <c r="M11" s="58" t="str">
        <f t="shared" si="2"/>
        <v/>
      </c>
      <c r="O11" s="71"/>
    </row>
    <row r="12" spans="1:20" ht="16.8" x14ac:dyDescent="0.3">
      <c r="A12" s="65" t="s">
        <v>100</v>
      </c>
      <c r="B12" s="61" t="s">
        <v>122</v>
      </c>
      <c r="C12" s="62">
        <v>2</v>
      </c>
      <c r="D12" s="56">
        <v>19</v>
      </c>
      <c r="E12" s="57" t="s">
        <v>85</v>
      </c>
      <c r="F12" s="57" t="s">
        <v>80</v>
      </c>
      <c r="G12" s="57" t="s">
        <v>80</v>
      </c>
      <c r="H12" s="57" t="s">
        <v>80</v>
      </c>
      <c r="I12" s="56"/>
      <c r="J12" s="56">
        <f t="shared" si="0"/>
        <v>19</v>
      </c>
      <c r="K12" s="56">
        <f t="shared" ref="K12:K14" si="11">J12+C12</f>
        <v>21</v>
      </c>
      <c r="L12" s="57" t="s">
        <v>85</v>
      </c>
      <c r="M12" s="58" t="str">
        <f t="shared" ref="M12:M14" si="12">IF(C12="","",IF(K12&lt;=$P$1,"þ","q"))</f>
        <v>q</v>
      </c>
      <c r="O12" s="71"/>
    </row>
    <row r="13" spans="1:20" ht="16.8" x14ac:dyDescent="0.3">
      <c r="A13" s="65" t="s">
        <v>100</v>
      </c>
      <c r="B13" s="61" t="s">
        <v>118</v>
      </c>
      <c r="C13" s="62"/>
      <c r="D13" s="56">
        <v>19</v>
      </c>
      <c r="E13" s="57" t="s">
        <v>80</v>
      </c>
      <c r="F13" s="57" t="s">
        <v>85</v>
      </c>
      <c r="G13" s="57" t="s">
        <v>80</v>
      </c>
      <c r="H13" s="57" t="s">
        <v>80</v>
      </c>
      <c r="I13" s="56"/>
      <c r="J13" s="56">
        <f t="shared" si="0"/>
        <v>190</v>
      </c>
      <c r="K13" s="56">
        <f t="shared" ref="K13" si="13">J13+C13</f>
        <v>190</v>
      </c>
      <c r="L13" s="57" t="s">
        <v>80</v>
      </c>
      <c r="M13" s="58" t="str">
        <f t="shared" ref="M13" si="14">IF(C13="","",IF(K13&lt;=$P$1,"þ","q"))</f>
        <v/>
      </c>
      <c r="O13" s="71"/>
    </row>
    <row r="14" spans="1:20" ht="16.8" x14ac:dyDescent="0.3">
      <c r="A14" s="138" t="s">
        <v>107</v>
      </c>
      <c r="B14" s="61" t="s">
        <v>162</v>
      </c>
      <c r="C14" s="62">
        <v>3</v>
      </c>
      <c r="D14" s="56">
        <v>6</v>
      </c>
      <c r="E14" s="57" t="s">
        <v>80</v>
      </c>
      <c r="F14" s="57" t="s">
        <v>80</v>
      </c>
      <c r="G14" s="57" t="s">
        <v>85</v>
      </c>
      <c r="H14" s="57" t="s">
        <v>80</v>
      </c>
      <c r="I14" s="56"/>
      <c r="J14" s="56">
        <f t="shared" si="0"/>
        <v>600</v>
      </c>
      <c r="K14" s="56">
        <f t="shared" si="11"/>
        <v>603</v>
      </c>
      <c r="L14" s="57" t="s">
        <v>85</v>
      </c>
      <c r="M14" s="58" t="str">
        <f t="shared" si="12"/>
        <v>q</v>
      </c>
      <c r="O14" s="71"/>
    </row>
    <row r="15" spans="1:20" ht="16.8" x14ac:dyDescent="0.3">
      <c r="A15" s="138" t="s">
        <v>107</v>
      </c>
      <c r="B15" s="61" t="s">
        <v>115</v>
      </c>
      <c r="C15" s="62">
        <v>5</v>
      </c>
      <c r="D15" s="56">
        <v>8</v>
      </c>
      <c r="E15" s="57" t="s">
        <v>80</v>
      </c>
      <c r="F15" s="57" t="s">
        <v>80</v>
      </c>
      <c r="G15" s="57" t="s">
        <v>85</v>
      </c>
      <c r="H15" s="57" t="s">
        <v>80</v>
      </c>
      <c r="I15" s="56"/>
      <c r="J15" s="56">
        <f t="shared" si="0"/>
        <v>800</v>
      </c>
      <c r="K15" s="56">
        <f t="shared" si="10"/>
        <v>805</v>
      </c>
      <c r="L15" s="57" t="s">
        <v>85</v>
      </c>
      <c r="M15" s="58" t="str">
        <f t="shared" si="2"/>
        <v>q</v>
      </c>
      <c r="O15" s="71"/>
    </row>
    <row r="16" spans="1:20" ht="16.8" x14ac:dyDescent="0.3">
      <c r="A16" s="64" t="s">
        <v>102</v>
      </c>
      <c r="B16" s="61" t="s">
        <v>112</v>
      </c>
      <c r="C16" s="62">
        <v>14</v>
      </c>
      <c r="D16" s="56">
        <v>20</v>
      </c>
      <c r="E16" s="57" t="s">
        <v>80</v>
      </c>
      <c r="F16" s="57" t="s">
        <v>80</v>
      </c>
      <c r="G16" s="57" t="s">
        <v>80</v>
      </c>
      <c r="H16" s="57" t="s">
        <v>85</v>
      </c>
      <c r="I16" s="56"/>
      <c r="J16" s="56">
        <f t="shared" si="0"/>
        <v>12000</v>
      </c>
      <c r="K16" s="56">
        <f t="shared" ref="K16" si="15">J16+C16</f>
        <v>12014</v>
      </c>
      <c r="L16" s="57" t="s">
        <v>85</v>
      </c>
      <c r="M16" s="58" t="str">
        <f t="shared" si="2"/>
        <v>q</v>
      </c>
      <c r="O16" s="71"/>
    </row>
    <row r="17" spans="1:15" ht="16.8" x14ac:dyDescent="0.3">
      <c r="A17" s="64" t="s">
        <v>102</v>
      </c>
      <c r="B17" s="61" t="s">
        <v>116</v>
      </c>
      <c r="C17" s="62"/>
      <c r="D17" s="56">
        <v>20</v>
      </c>
      <c r="E17" s="57" t="s">
        <v>80</v>
      </c>
      <c r="F17" s="57" t="s">
        <v>80</v>
      </c>
      <c r="G17" s="57" t="s">
        <v>85</v>
      </c>
      <c r="H17" s="57" t="s">
        <v>80</v>
      </c>
      <c r="I17" s="56"/>
      <c r="J17" s="56">
        <f t="shared" si="0"/>
        <v>2000</v>
      </c>
      <c r="K17" s="56">
        <f t="shared" ref="K17" si="16">J17+C17</f>
        <v>2000</v>
      </c>
      <c r="L17" s="57" t="s">
        <v>80</v>
      </c>
      <c r="M17" s="58" t="str">
        <f t="shared" si="2"/>
        <v/>
      </c>
      <c r="O17" s="71"/>
    </row>
    <row r="18" spans="1:15" ht="16.8" x14ac:dyDescent="0.3">
      <c r="A18" s="64" t="s">
        <v>102</v>
      </c>
      <c r="B18" s="61" t="s">
        <v>125</v>
      </c>
      <c r="C18" s="62"/>
      <c r="D18" s="56">
        <v>20</v>
      </c>
      <c r="E18" s="57" t="s">
        <v>85</v>
      </c>
      <c r="F18" s="57" t="s">
        <v>80</v>
      </c>
      <c r="G18" s="57" t="s">
        <v>80</v>
      </c>
      <c r="H18" s="57" t="s">
        <v>80</v>
      </c>
      <c r="I18" s="56"/>
      <c r="J18" s="56">
        <f t="shared" si="0"/>
        <v>20</v>
      </c>
      <c r="K18" s="56">
        <f t="shared" ref="K18" si="17">J18+C18</f>
        <v>20</v>
      </c>
      <c r="L18" s="57" t="s">
        <v>80</v>
      </c>
      <c r="M18" s="58" t="str">
        <f t="shared" ref="M18" si="18">IF(C18="","",IF(K18&lt;=$P$1,"þ","q"))</f>
        <v/>
      </c>
      <c r="O18" s="71"/>
    </row>
    <row r="19" spans="1:15" ht="16.8" x14ac:dyDescent="0.3">
      <c r="A19" s="201" t="s">
        <v>159</v>
      </c>
      <c r="B19" s="61" t="s">
        <v>111</v>
      </c>
      <c r="C19" s="62">
        <v>2</v>
      </c>
      <c r="D19" s="56">
        <v>20</v>
      </c>
      <c r="E19" s="57" t="s">
        <v>80</v>
      </c>
      <c r="F19" s="57" t="s">
        <v>80</v>
      </c>
      <c r="G19" s="57" t="s">
        <v>85</v>
      </c>
      <c r="H19" s="57" t="s">
        <v>80</v>
      </c>
      <c r="I19" s="56"/>
      <c r="J19" s="56">
        <f t="shared" si="0"/>
        <v>2000</v>
      </c>
      <c r="K19" s="56">
        <f t="shared" ref="K19:K20" si="19">J19+C19</f>
        <v>2002</v>
      </c>
      <c r="L19" s="57" t="s">
        <v>85</v>
      </c>
      <c r="M19" s="58" t="str">
        <f t="shared" ref="M19:M20" si="20">IF(C19="","",IF(K19&lt;=$P$1,"þ","q"))</f>
        <v>q</v>
      </c>
      <c r="O19" s="71"/>
    </row>
    <row r="20" spans="1:15" ht="16.8" x14ac:dyDescent="0.3">
      <c r="A20" s="201" t="s">
        <v>159</v>
      </c>
      <c r="B20" s="61"/>
      <c r="C20" s="62"/>
      <c r="D20" s="56">
        <v>20</v>
      </c>
      <c r="E20" s="57" t="s">
        <v>85</v>
      </c>
      <c r="F20" s="57" t="s">
        <v>80</v>
      </c>
      <c r="G20" s="57" t="s">
        <v>80</v>
      </c>
      <c r="H20" s="57" t="s">
        <v>80</v>
      </c>
      <c r="I20" s="56"/>
      <c r="J20" s="56">
        <f t="shared" si="0"/>
        <v>20</v>
      </c>
      <c r="K20" s="56">
        <f t="shared" si="19"/>
        <v>20</v>
      </c>
      <c r="L20" s="57" t="s">
        <v>80</v>
      </c>
      <c r="M20" s="58" t="str">
        <f t="shared" si="20"/>
        <v/>
      </c>
      <c r="O20" s="71"/>
    </row>
    <row r="21" spans="1:15" x14ac:dyDescent="0.3">
      <c r="O21" s="42"/>
    </row>
    <row r="22" spans="1:15" ht="31.2" x14ac:dyDescent="0.3">
      <c r="A22" s="54" t="s">
        <v>71</v>
      </c>
      <c r="B22" s="60" t="s">
        <v>72</v>
      </c>
      <c r="C22" s="60" t="s">
        <v>73</v>
      </c>
      <c r="D22" s="54" t="s">
        <v>74</v>
      </c>
      <c r="E22" s="54" t="s">
        <v>93</v>
      </c>
      <c r="F22" s="54" t="s">
        <v>92</v>
      </c>
      <c r="G22" s="54" t="s">
        <v>91</v>
      </c>
      <c r="H22" s="54" t="s">
        <v>90</v>
      </c>
      <c r="I22" s="54" t="s">
        <v>94</v>
      </c>
      <c r="J22" s="54" t="s">
        <v>75</v>
      </c>
      <c r="K22" s="54" t="s">
        <v>76</v>
      </c>
      <c r="L22" s="54" t="s">
        <v>77</v>
      </c>
      <c r="M22" s="54" t="s">
        <v>78</v>
      </c>
      <c r="O22" s="164"/>
    </row>
    <row r="23" spans="1:15" ht="16.8" x14ac:dyDescent="0.3">
      <c r="A23" s="63"/>
      <c r="B23" s="61"/>
      <c r="C23" s="62"/>
      <c r="D23" s="56"/>
      <c r="E23" s="57" t="s">
        <v>80</v>
      </c>
      <c r="F23" s="57" t="s">
        <v>80</v>
      </c>
      <c r="G23" s="57" t="s">
        <v>80</v>
      </c>
      <c r="H23" s="57" t="s">
        <v>80</v>
      </c>
      <c r="I23" s="56"/>
      <c r="J23" s="56">
        <f t="shared" ref="J23:J26" si="21">IF($E23="þ",$D23,IF($F23="þ",($D23*10),IF($G23="þ",($D23*100),IF($H23="þ",($D23*600),$I23))))</f>
        <v>0</v>
      </c>
      <c r="K23" s="56">
        <f t="shared" ref="K23" si="22">J23+C23</f>
        <v>0</v>
      </c>
      <c r="L23" s="57" t="s">
        <v>80</v>
      </c>
      <c r="M23" s="58" t="str">
        <f t="shared" ref="M23:M26" si="23">IF(C23="","",IF(K23&lt;=$P$1,"þ","q"))</f>
        <v/>
      </c>
    </row>
    <row r="24" spans="1:15" ht="16.8" x14ac:dyDescent="0.3">
      <c r="A24" s="63"/>
      <c r="B24" s="61"/>
      <c r="C24" s="62"/>
      <c r="D24" s="56"/>
      <c r="E24" s="57" t="s">
        <v>80</v>
      </c>
      <c r="F24" s="57" t="s">
        <v>80</v>
      </c>
      <c r="G24" s="57" t="s">
        <v>80</v>
      </c>
      <c r="H24" s="57" t="s">
        <v>80</v>
      </c>
      <c r="I24" s="56"/>
      <c r="J24" s="56">
        <f t="shared" si="21"/>
        <v>0</v>
      </c>
      <c r="K24" s="56">
        <f t="shared" ref="K24" si="24">J24+C24</f>
        <v>0</v>
      </c>
      <c r="L24" s="57" t="s">
        <v>80</v>
      </c>
      <c r="M24" s="58" t="str">
        <f t="shared" si="23"/>
        <v/>
      </c>
    </row>
    <row r="25" spans="1:15" ht="16.8" x14ac:dyDescent="0.3">
      <c r="A25" s="63"/>
      <c r="B25" s="61"/>
      <c r="C25" s="62"/>
      <c r="D25" s="56"/>
      <c r="E25" s="57" t="s">
        <v>80</v>
      </c>
      <c r="F25" s="57" t="s">
        <v>80</v>
      </c>
      <c r="G25" s="57" t="s">
        <v>80</v>
      </c>
      <c r="H25" s="57" t="s">
        <v>80</v>
      </c>
      <c r="I25" s="56"/>
      <c r="J25" s="56">
        <f t="shared" si="21"/>
        <v>0</v>
      </c>
      <c r="K25" s="56">
        <f t="shared" ref="K25" si="25">J25+C25</f>
        <v>0</v>
      </c>
      <c r="L25" s="57" t="s">
        <v>80</v>
      </c>
      <c r="M25" s="58" t="str">
        <f t="shared" si="23"/>
        <v/>
      </c>
    </row>
    <row r="26" spans="1:15" ht="16.8" x14ac:dyDescent="0.3">
      <c r="A26" s="63"/>
      <c r="B26" s="61"/>
      <c r="C26" s="62"/>
      <c r="D26" s="56"/>
      <c r="E26" s="57" t="s">
        <v>80</v>
      </c>
      <c r="F26" s="57" t="s">
        <v>80</v>
      </c>
      <c r="G26" s="57" t="s">
        <v>80</v>
      </c>
      <c r="H26" s="57" t="s">
        <v>80</v>
      </c>
      <c r="I26" s="56"/>
      <c r="J26" s="56">
        <f t="shared" si="21"/>
        <v>0</v>
      </c>
      <c r="K26" s="56">
        <f t="shared" ref="K26" si="26">J26+C26</f>
        <v>0</v>
      </c>
      <c r="L26" s="57" t="s">
        <v>80</v>
      </c>
      <c r="M26" s="58" t="str">
        <f t="shared" si="23"/>
        <v/>
      </c>
    </row>
  </sheetData>
  <sortState xmlns:xlrd2="http://schemas.microsoft.com/office/spreadsheetml/2017/richdata2" ref="A2:M21">
    <sortCondition ref="A2:A21"/>
    <sortCondition ref="C2:C21"/>
  </sortState>
  <conditionalFormatting sqref="M4 E24:E25 G24:H25 M23:M26">
    <cfRule type="cellIs" dxfId="977" priority="3168" stopIfTrue="1" operator="equal">
      <formula>"þ"</formula>
    </cfRule>
  </conditionalFormatting>
  <conditionalFormatting sqref="K4 K2">
    <cfRule type="cellIs" dxfId="976" priority="3167" operator="lessThan">
      <formula>$P$1</formula>
    </cfRule>
  </conditionalFormatting>
  <conditionalFormatting sqref="L21:M21">
    <cfRule type="cellIs" dxfId="975" priority="3166" stopIfTrue="1" operator="equal">
      <formula>"þ"</formula>
    </cfRule>
  </conditionalFormatting>
  <conditionalFormatting sqref="P1">
    <cfRule type="cellIs" dxfId="974" priority="3150" operator="equal">
      <formula>0</formula>
    </cfRule>
  </conditionalFormatting>
  <conditionalFormatting sqref="M9">
    <cfRule type="cellIs" dxfId="973" priority="3071" stopIfTrue="1" operator="equal">
      <formula>"þ"</formula>
    </cfRule>
  </conditionalFormatting>
  <conditionalFormatting sqref="M9">
    <cfRule type="cellIs" dxfId="972" priority="3070" stopIfTrue="1" operator="equal">
      <formula>"þ"</formula>
    </cfRule>
  </conditionalFormatting>
  <conditionalFormatting sqref="K9">
    <cfRule type="cellIs" dxfId="971" priority="3069" operator="lessThan">
      <formula>$P$1</formula>
    </cfRule>
  </conditionalFormatting>
  <conditionalFormatting sqref="H2">
    <cfRule type="cellIs" dxfId="970" priority="3064" stopIfTrue="1" operator="equal">
      <formula>"þ"</formula>
    </cfRule>
  </conditionalFormatting>
  <conditionalFormatting sqref="H2">
    <cfRule type="cellIs" dxfId="969" priority="3063" stopIfTrue="1" operator="equal">
      <formula>"þ"</formula>
    </cfRule>
  </conditionalFormatting>
  <conditionalFormatting sqref="T1">
    <cfRule type="cellIs" dxfId="968" priority="2746" operator="equal">
      <formula>0</formula>
    </cfRule>
  </conditionalFormatting>
  <conditionalFormatting sqref="R1">
    <cfRule type="cellIs" dxfId="967" priority="2748" operator="equal">
      <formula>0</formula>
    </cfRule>
  </conditionalFormatting>
  <conditionalFormatting sqref="K24">
    <cfRule type="cellIs" dxfId="966" priority="2431" operator="lessThan">
      <formula>$P$1</formula>
    </cfRule>
  </conditionalFormatting>
  <conditionalFormatting sqref="K24">
    <cfRule type="cellIs" dxfId="965" priority="2429" operator="lessThan">
      <formula>$P$1</formula>
    </cfRule>
  </conditionalFormatting>
  <conditionalFormatting sqref="K24">
    <cfRule type="cellIs" dxfId="964" priority="2427" operator="lessThan">
      <formula>$P$1</formula>
    </cfRule>
  </conditionalFormatting>
  <conditionalFormatting sqref="K24">
    <cfRule type="cellIs" dxfId="963" priority="2425" operator="lessThan">
      <formula>$P$1</formula>
    </cfRule>
  </conditionalFormatting>
  <conditionalFormatting sqref="E24 H24">
    <cfRule type="cellIs" dxfId="962" priority="2424" stopIfTrue="1" operator="equal">
      <formula>"þ"</formula>
    </cfRule>
  </conditionalFormatting>
  <conditionalFormatting sqref="E24 H24">
    <cfRule type="cellIs" dxfId="961" priority="2423" stopIfTrue="1" operator="equal">
      <formula>"þ"</formula>
    </cfRule>
  </conditionalFormatting>
  <conditionalFormatting sqref="G24">
    <cfRule type="cellIs" dxfId="960" priority="2422" stopIfTrue="1" operator="equal">
      <formula>"þ"</formula>
    </cfRule>
  </conditionalFormatting>
  <conditionalFormatting sqref="G24">
    <cfRule type="cellIs" dxfId="959" priority="2421" stopIfTrue="1" operator="equal">
      <formula>"þ"</formula>
    </cfRule>
  </conditionalFormatting>
  <conditionalFormatting sqref="E24">
    <cfRule type="cellIs" dxfId="958" priority="2420" stopIfTrue="1" operator="equal">
      <formula>"þ"</formula>
    </cfRule>
  </conditionalFormatting>
  <conditionalFormatting sqref="E24">
    <cfRule type="cellIs" dxfId="957" priority="2419" stopIfTrue="1" operator="equal">
      <formula>"þ"</formula>
    </cfRule>
  </conditionalFormatting>
  <conditionalFormatting sqref="E24">
    <cfRule type="cellIs" dxfId="956" priority="2412" stopIfTrue="1" operator="equal">
      <formula>"þ"</formula>
    </cfRule>
  </conditionalFormatting>
  <conditionalFormatting sqref="E24">
    <cfRule type="cellIs" dxfId="955" priority="2411" stopIfTrue="1" operator="equal">
      <formula>"þ"</formula>
    </cfRule>
  </conditionalFormatting>
  <conditionalFormatting sqref="M3">
    <cfRule type="cellIs" dxfId="954" priority="2357" stopIfTrue="1" operator="equal">
      <formula>"þ"</formula>
    </cfRule>
  </conditionalFormatting>
  <conditionalFormatting sqref="K3">
    <cfRule type="cellIs" dxfId="953" priority="2356" operator="lessThan">
      <formula>$P$1</formula>
    </cfRule>
  </conditionalFormatting>
  <conditionalFormatting sqref="K25">
    <cfRule type="cellIs" dxfId="952" priority="2282" operator="lessThan">
      <formula>$P$1</formula>
    </cfRule>
  </conditionalFormatting>
  <conditionalFormatting sqref="K25">
    <cfRule type="cellIs" dxfId="951" priority="2280" operator="lessThan">
      <formula>$P$1</formula>
    </cfRule>
  </conditionalFormatting>
  <conditionalFormatting sqref="K25">
    <cfRule type="cellIs" dxfId="950" priority="2278" operator="lessThan">
      <formula>$P$1</formula>
    </cfRule>
  </conditionalFormatting>
  <conditionalFormatting sqref="K25">
    <cfRule type="cellIs" dxfId="949" priority="2276" operator="lessThan">
      <formula>$P$1</formula>
    </cfRule>
  </conditionalFormatting>
  <conditionalFormatting sqref="E25 H25">
    <cfRule type="cellIs" dxfId="948" priority="2275" stopIfTrue="1" operator="equal">
      <formula>"þ"</formula>
    </cfRule>
  </conditionalFormatting>
  <conditionalFormatting sqref="E25 H25">
    <cfRule type="cellIs" dxfId="947" priority="2274" stopIfTrue="1" operator="equal">
      <formula>"þ"</formula>
    </cfRule>
  </conditionalFormatting>
  <conditionalFormatting sqref="G25">
    <cfRule type="cellIs" dxfId="946" priority="2273" stopIfTrue="1" operator="equal">
      <formula>"þ"</formula>
    </cfRule>
  </conditionalFormatting>
  <conditionalFormatting sqref="G25">
    <cfRule type="cellIs" dxfId="945" priority="2272" stopIfTrue="1" operator="equal">
      <formula>"þ"</formula>
    </cfRule>
  </conditionalFormatting>
  <conditionalFormatting sqref="E25">
    <cfRule type="cellIs" dxfId="944" priority="2271" stopIfTrue="1" operator="equal">
      <formula>"þ"</formula>
    </cfRule>
  </conditionalFormatting>
  <conditionalFormatting sqref="E25">
    <cfRule type="cellIs" dxfId="943" priority="2270" stopIfTrue="1" operator="equal">
      <formula>"þ"</formula>
    </cfRule>
  </conditionalFormatting>
  <conditionalFormatting sqref="E25">
    <cfRule type="cellIs" dxfId="942" priority="2263" stopIfTrue="1" operator="equal">
      <formula>"þ"</formula>
    </cfRule>
  </conditionalFormatting>
  <conditionalFormatting sqref="E25">
    <cfRule type="cellIs" dxfId="941" priority="2262" stopIfTrue="1" operator="equal">
      <formula>"þ"</formula>
    </cfRule>
  </conditionalFormatting>
  <conditionalFormatting sqref="E24">
    <cfRule type="cellIs" dxfId="940" priority="2108" stopIfTrue="1" operator="equal">
      <formula>"þ"</formula>
    </cfRule>
  </conditionalFormatting>
  <conditionalFormatting sqref="E24">
    <cfRule type="cellIs" dxfId="939" priority="2107" stopIfTrue="1" operator="equal">
      <formula>"þ"</formula>
    </cfRule>
  </conditionalFormatting>
  <conditionalFormatting sqref="E24">
    <cfRule type="cellIs" dxfId="938" priority="2104" stopIfTrue="1" operator="equal">
      <formula>"þ"</formula>
    </cfRule>
  </conditionalFormatting>
  <conditionalFormatting sqref="E24">
    <cfRule type="cellIs" dxfId="937" priority="2103" stopIfTrue="1" operator="equal">
      <formula>"þ"</formula>
    </cfRule>
  </conditionalFormatting>
  <conditionalFormatting sqref="E24">
    <cfRule type="cellIs" dxfId="936" priority="2102" stopIfTrue="1" operator="equal">
      <formula>"þ"</formula>
    </cfRule>
  </conditionalFormatting>
  <conditionalFormatting sqref="E24">
    <cfRule type="cellIs" dxfId="935" priority="2101" stopIfTrue="1" operator="equal">
      <formula>"þ"</formula>
    </cfRule>
  </conditionalFormatting>
  <conditionalFormatting sqref="E26:H26">
    <cfRule type="cellIs" dxfId="934" priority="1995" stopIfTrue="1" operator="equal">
      <formula>"þ"</formula>
    </cfRule>
  </conditionalFormatting>
  <conditionalFormatting sqref="K26">
    <cfRule type="cellIs" dxfId="933" priority="1993" operator="lessThan">
      <formula>$P$1</formula>
    </cfRule>
  </conditionalFormatting>
  <conditionalFormatting sqref="K26">
    <cfRule type="cellIs" dxfId="932" priority="1991" operator="lessThan">
      <formula>$P$1</formula>
    </cfRule>
  </conditionalFormatting>
  <conditionalFormatting sqref="K26">
    <cfRule type="cellIs" dxfId="931" priority="1989" operator="lessThan">
      <formula>$P$1</formula>
    </cfRule>
  </conditionalFormatting>
  <conditionalFormatting sqref="K26">
    <cfRule type="cellIs" dxfId="930" priority="1987" operator="lessThan">
      <formula>$P$1</formula>
    </cfRule>
  </conditionalFormatting>
  <conditionalFormatting sqref="E26 H26">
    <cfRule type="cellIs" dxfId="929" priority="1986" stopIfTrue="1" operator="equal">
      <formula>"þ"</formula>
    </cfRule>
  </conditionalFormatting>
  <conditionalFormatting sqref="E26 H26">
    <cfRule type="cellIs" dxfId="928" priority="1985" stopIfTrue="1" operator="equal">
      <formula>"þ"</formula>
    </cfRule>
  </conditionalFormatting>
  <conditionalFormatting sqref="G26">
    <cfRule type="cellIs" dxfId="927" priority="1984" stopIfTrue="1" operator="equal">
      <formula>"þ"</formula>
    </cfRule>
  </conditionalFormatting>
  <conditionalFormatting sqref="G26">
    <cfRule type="cellIs" dxfId="926" priority="1983" stopIfTrue="1" operator="equal">
      <formula>"þ"</formula>
    </cfRule>
  </conditionalFormatting>
  <conditionalFormatting sqref="E26">
    <cfRule type="cellIs" dxfId="925" priority="1982" stopIfTrue="1" operator="equal">
      <formula>"þ"</formula>
    </cfRule>
  </conditionalFormatting>
  <conditionalFormatting sqref="E26">
    <cfRule type="cellIs" dxfId="924" priority="1981" stopIfTrue="1" operator="equal">
      <formula>"þ"</formula>
    </cfRule>
  </conditionalFormatting>
  <conditionalFormatting sqref="F26">
    <cfRule type="cellIs" dxfId="923" priority="1978" stopIfTrue="1" operator="equal">
      <formula>"þ"</formula>
    </cfRule>
  </conditionalFormatting>
  <conditionalFormatting sqref="F26">
    <cfRule type="cellIs" dxfId="922" priority="1977" stopIfTrue="1" operator="equal">
      <formula>"þ"</formula>
    </cfRule>
  </conditionalFormatting>
  <conditionalFormatting sqref="F26">
    <cfRule type="cellIs" dxfId="921" priority="1976" stopIfTrue="1" operator="equal">
      <formula>"þ"</formula>
    </cfRule>
  </conditionalFormatting>
  <conditionalFormatting sqref="F26">
    <cfRule type="cellIs" dxfId="920" priority="1975" stopIfTrue="1" operator="equal">
      <formula>"þ"</formula>
    </cfRule>
  </conditionalFormatting>
  <conditionalFormatting sqref="E26">
    <cfRule type="cellIs" dxfId="919" priority="1974" stopIfTrue="1" operator="equal">
      <formula>"þ"</formula>
    </cfRule>
  </conditionalFormatting>
  <conditionalFormatting sqref="E26">
    <cfRule type="cellIs" dxfId="918" priority="1973" stopIfTrue="1" operator="equal">
      <formula>"þ"</formula>
    </cfRule>
  </conditionalFormatting>
  <conditionalFormatting sqref="E25">
    <cfRule type="cellIs" dxfId="917" priority="1970" stopIfTrue="1" operator="equal">
      <formula>"þ"</formula>
    </cfRule>
  </conditionalFormatting>
  <conditionalFormatting sqref="E25">
    <cfRule type="cellIs" dxfId="916" priority="1969" stopIfTrue="1" operator="equal">
      <formula>"þ"</formula>
    </cfRule>
  </conditionalFormatting>
  <conditionalFormatting sqref="E25">
    <cfRule type="cellIs" dxfId="915" priority="1968" stopIfTrue="1" operator="equal">
      <formula>"þ"</formula>
    </cfRule>
  </conditionalFormatting>
  <conditionalFormatting sqref="E25">
    <cfRule type="cellIs" dxfId="914" priority="1967" stopIfTrue="1" operator="equal">
      <formula>"þ"</formula>
    </cfRule>
  </conditionalFormatting>
  <conditionalFormatting sqref="F26">
    <cfRule type="cellIs" dxfId="913" priority="1966" stopIfTrue="1" operator="equal">
      <formula>"þ"</formula>
    </cfRule>
  </conditionalFormatting>
  <conditionalFormatting sqref="F26">
    <cfRule type="cellIs" dxfId="912" priority="1965" stopIfTrue="1" operator="equal">
      <formula>"þ"</formula>
    </cfRule>
  </conditionalFormatting>
  <conditionalFormatting sqref="E26">
    <cfRule type="cellIs" dxfId="911" priority="1964" stopIfTrue="1" operator="equal">
      <formula>"þ"</formula>
    </cfRule>
  </conditionalFormatting>
  <conditionalFormatting sqref="E26">
    <cfRule type="cellIs" dxfId="910" priority="1963" stopIfTrue="1" operator="equal">
      <formula>"þ"</formula>
    </cfRule>
  </conditionalFormatting>
  <conditionalFormatting sqref="E26">
    <cfRule type="cellIs" dxfId="909" priority="1962" stopIfTrue="1" operator="equal">
      <formula>"þ"</formula>
    </cfRule>
  </conditionalFormatting>
  <conditionalFormatting sqref="E26">
    <cfRule type="cellIs" dxfId="908" priority="1961" stopIfTrue="1" operator="equal">
      <formula>"þ"</formula>
    </cfRule>
  </conditionalFormatting>
  <conditionalFormatting sqref="H3">
    <cfRule type="cellIs" dxfId="907" priority="1952" stopIfTrue="1" operator="equal">
      <formula>"þ"</formula>
    </cfRule>
  </conditionalFormatting>
  <conditionalFormatting sqref="L26">
    <cfRule type="cellIs" dxfId="906" priority="1938" stopIfTrue="1" operator="equal">
      <formula>"þ"</formula>
    </cfRule>
  </conditionalFormatting>
  <conditionalFormatting sqref="L26">
    <cfRule type="cellIs" dxfId="905" priority="1937" stopIfTrue="1" operator="equal">
      <formula>"þ"</formula>
    </cfRule>
  </conditionalFormatting>
  <conditionalFormatting sqref="H4">
    <cfRule type="cellIs" dxfId="904" priority="1745" stopIfTrue="1" operator="equal">
      <formula>"þ"</formula>
    </cfRule>
  </conditionalFormatting>
  <conditionalFormatting sqref="H4">
    <cfRule type="cellIs" dxfId="903" priority="1744" stopIfTrue="1" operator="equal">
      <formula>"þ"</formula>
    </cfRule>
  </conditionalFormatting>
  <conditionalFormatting sqref="E4">
    <cfRule type="cellIs" dxfId="902" priority="1761" stopIfTrue="1" operator="equal">
      <formula>"þ"</formula>
    </cfRule>
  </conditionalFormatting>
  <conditionalFormatting sqref="E4">
    <cfRule type="cellIs" dxfId="901" priority="1760" stopIfTrue="1" operator="equal">
      <formula>"þ"</formula>
    </cfRule>
  </conditionalFormatting>
  <conditionalFormatting sqref="E4">
    <cfRule type="cellIs" dxfId="900" priority="1759" stopIfTrue="1" operator="equal">
      <formula>"þ"</formula>
    </cfRule>
  </conditionalFormatting>
  <conditionalFormatting sqref="E4">
    <cfRule type="cellIs" dxfId="899" priority="1758" stopIfTrue="1" operator="equal">
      <formula>"þ"</formula>
    </cfRule>
  </conditionalFormatting>
  <conditionalFormatting sqref="H4">
    <cfRule type="cellIs" dxfId="898" priority="1737" stopIfTrue="1" operator="equal">
      <formula>"þ"</formula>
    </cfRule>
  </conditionalFormatting>
  <conditionalFormatting sqref="H4">
    <cfRule type="cellIs" dxfId="897" priority="1736" stopIfTrue="1" operator="equal">
      <formula>"þ"</formula>
    </cfRule>
  </conditionalFormatting>
  <conditionalFormatting sqref="H4">
    <cfRule type="cellIs" dxfId="896" priority="1735" stopIfTrue="1" operator="equal">
      <formula>"þ"</formula>
    </cfRule>
  </conditionalFormatting>
  <conditionalFormatting sqref="H4">
    <cfRule type="cellIs" dxfId="895" priority="1734" stopIfTrue="1" operator="equal">
      <formula>"þ"</formula>
    </cfRule>
  </conditionalFormatting>
  <conditionalFormatting sqref="H4">
    <cfRule type="cellIs" dxfId="894" priority="1733" stopIfTrue="1" operator="equal">
      <formula>"þ"</formula>
    </cfRule>
  </conditionalFormatting>
  <conditionalFormatting sqref="H4">
    <cfRule type="cellIs" dxfId="893" priority="1732" stopIfTrue="1" operator="equal">
      <formula>"þ"</formula>
    </cfRule>
  </conditionalFormatting>
  <conditionalFormatting sqref="M11">
    <cfRule type="cellIs" dxfId="892" priority="1697" stopIfTrue="1" operator="equal">
      <formula>"þ"</formula>
    </cfRule>
  </conditionalFormatting>
  <conditionalFormatting sqref="M11">
    <cfRule type="cellIs" dxfId="891" priority="1696" stopIfTrue="1" operator="equal">
      <formula>"þ"</formula>
    </cfRule>
  </conditionalFormatting>
  <conditionalFormatting sqref="K11">
    <cfRule type="cellIs" dxfId="890" priority="1695" operator="lessThan">
      <formula>$P$1</formula>
    </cfRule>
  </conditionalFormatting>
  <conditionalFormatting sqref="H15">
    <cfRule type="cellIs" dxfId="889" priority="1678" stopIfTrue="1" operator="equal">
      <formula>"þ"</formula>
    </cfRule>
  </conditionalFormatting>
  <conditionalFormatting sqref="H15">
    <cfRule type="cellIs" dxfId="888" priority="1677" stopIfTrue="1" operator="equal">
      <formula>"þ"</formula>
    </cfRule>
  </conditionalFormatting>
  <conditionalFormatting sqref="M15">
    <cfRule type="cellIs" dxfId="887" priority="1681" stopIfTrue="1" operator="equal">
      <formula>"þ"</formula>
    </cfRule>
  </conditionalFormatting>
  <conditionalFormatting sqref="M15">
    <cfRule type="cellIs" dxfId="886" priority="1680" stopIfTrue="1" operator="equal">
      <formula>"þ"</formula>
    </cfRule>
  </conditionalFormatting>
  <conditionalFormatting sqref="K15">
    <cfRule type="cellIs" dxfId="885" priority="1679" operator="lessThan">
      <formula>$P$1</formula>
    </cfRule>
  </conditionalFormatting>
  <conditionalFormatting sqref="M12">
    <cfRule type="cellIs" dxfId="884" priority="1464" stopIfTrue="1" operator="equal">
      <formula>"þ"</formula>
    </cfRule>
  </conditionalFormatting>
  <conditionalFormatting sqref="M12">
    <cfRule type="cellIs" dxfId="883" priority="1463" stopIfTrue="1" operator="equal">
      <formula>"þ"</formula>
    </cfRule>
  </conditionalFormatting>
  <conditionalFormatting sqref="K12">
    <cfRule type="cellIs" dxfId="882" priority="1450" operator="lessThan">
      <formula>$P$1</formula>
    </cfRule>
  </conditionalFormatting>
  <conditionalFormatting sqref="L23">
    <cfRule type="cellIs" dxfId="881" priority="1381" stopIfTrue="1" operator="equal">
      <formula>"þ"</formula>
    </cfRule>
  </conditionalFormatting>
  <conditionalFormatting sqref="L23">
    <cfRule type="cellIs" dxfId="880" priority="1378" stopIfTrue="1" operator="equal">
      <formula>"þ"</formula>
    </cfRule>
  </conditionalFormatting>
  <conditionalFormatting sqref="L23">
    <cfRule type="cellIs" dxfId="879" priority="1380" stopIfTrue="1" operator="equal">
      <formula>"þ"</formula>
    </cfRule>
  </conditionalFormatting>
  <conditionalFormatting sqref="L23">
    <cfRule type="cellIs" dxfId="878" priority="1379" stopIfTrue="1" operator="equal">
      <formula>"þ"</formula>
    </cfRule>
  </conditionalFormatting>
  <conditionalFormatting sqref="K23">
    <cfRule type="cellIs" dxfId="877" priority="1394" operator="lessThan">
      <formula>$P$1</formula>
    </cfRule>
  </conditionalFormatting>
  <conditionalFormatting sqref="K23">
    <cfRule type="cellIs" dxfId="876" priority="1392" operator="lessThan">
      <formula>$P$1</formula>
    </cfRule>
  </conditionalFormatting>
  <conditionalFormatting sqref="K23">
    <cfRule type="cellIs" dxfId="875" priority="1390" operator="lessThan">
      <formula>$P$1</formula>
    </cfRule>
  </conditionalFormatting>
  <conditionalFormatting sqref="K23">
    <cfRule type="cellIs" dxfId="874" priority="1388" operator="lessThan">
      <formula>$P$1</formula>
    </cfRule>
  </conditionalFormatting>
  <conditionalFormatting sqref="M14">
    <cfRule type="cellIs" dxfId="873" priority="1343" stopIfTrue="1" operator="equal">
      <formula>"þ"</formula>
    </cfRule>
  </conditionalFormatting>
  <conditionalFormatting sqref="M14">
    <cfRule type="cellIs" dxfId="872" priority="1342" stopIfTrue="1" operator="equal">
      <formula>"þ"</formula>
    </cfRule>
  </conditionalFormatting>
  <conditionalFormatting sqref="K14">
    <cfRule type="cellIs" dxfId="871" priority="1339" operator="lessThan">
      <formula>$P$1</formula>
    </cfRule>
  </conditionalFormatting>
  <conditionalFormatting sqref="M16">
    <cfRule type="cellIs" dxfId="870" priority="1244" stopIfTrue="1" operator="equal">
      <formula>"þ"</formula>
    </cfRule>
  </conditionalFormatting>
  <conditionalFormatting sqref="M16">
    <cfRule type="cellIs" dxfId="869" priority="1243" stopIfTrue="1" operator="equal">
      <formula>"þ"</formula>
    </cfRule>
  </conditionalFormatting>
  <conditionalFormatting sqref="K16">
    <cfRule type="cellIs" dxfId="868" priority="1242" operator="lessThan">
      <formula>$P$1</formula>
    </cfRule>
  </conditionalFormatting>
  <conditionalFormatting sqref="F16">
    <cfRule type="cellIs" dxfId="867" priority="1234" stopIfTrue="1" operator="equal">
      <formula>"þ"</formula>
    </cfRule>
  </conditionalFormatting>
  <conditionalFormatting sqref="F16">
    <cfRule type="cellIs" dxfId="866" priority="1233" stopIfTrue="1" operator="equal">
      <formula>"þ"</formula>
    </cfRule>
  </conditionalFormatting>
  <conditionalFormatting sqref="G16">
    <cfRule type="cellIs" dxfId="865" priority="1230" stopIfTrue="1" operator="equal">
      <formula>"þ"</formula>
    </cfRule>
  </conditionalFormatting>
  <conditionalFormatting sqref="G16">
    <cfRule type="cellIs" dxfId="864" priority="1229" stopIfTrue="1" operator="equal">
      <formula>"þ"</formula>
    </cfRule>
  </conditionalFormatting>
  <conditionalFormatting sqref="M10">
    <cfRule type="cellIs" dxfId="863" priority="1189" stopIfTrue="1" operator="equal">
      <formula>"þ"</formula>
    </cfRule>
  </conditionalFormatting>
  <conditionalFormatting sqref="M10">
    <cfRule type="cellIs" dxfId="862" priority="1188" stopIfTrue="1" operator="equal">
      <formula>"þ"</formula>
    </cfRule>
  </conditionalFormatting>
  <conditionalFormatting sqref="K10">
    <cfRule type="cellIs" dxfId="861" priority="1187" operator="lessThan">
      <formula>$P$1</formula>
    </cfRule>
  </conditionalFormatting>
  <conditionalFormatting sqref="H10">
    <cfRule type="cellIs" dxfId="860" priority="1186" stopIfTrue="1" operator="equal">
      <formula>"þ"</formula>
    </cfRule>
  </conditionalFormatting>
  <conditionalFormatting sqref="H10">
    <cfRule type="cellIs" dxfId="859" priority="1185" stopIfTrue="1" operator="equal">
      <formula>"þ"</formula>
    </cfRule>
  </conditionalFormatting>
  <conditionalFormatting sqref="F10">
    <cfRule type="cellIs" dxfId="858" priority="1182" stopIfTrue="1" operator="equal">
      <formula>"þ"</formula>
    </cfRule>
  </conditionalFormatting>
  <conditionalFormatting sqref="E11 H11:H12 E14:H14">
    <cfRule type="cellIs" dxfId="857" priority="1132" stopIfTrue="1" operator="equal">
      <formula>"þ"</formula>
    </cfRule>
  </conditionalFormatting>
  <conditionalFormatting sqref="E11 H11:H12 E14:H14">
    <cfRule type="cellIs" dxfId="856" priority="1131" stopIfTrue="1" operator="equal">
      <formula>"þ"</formula>
    </cfRule>
  </conditionalFormatting>
  <conditionalFormatting sqref="E11 H11:H12 E14:H14">
    <cfRule type="cellIs" dxfId="855" priority="1130" stopIfTrue="1" operator="equal">
      <formula>"þ"</formula>
    </cfRule>
  </conditionalFormatting>
  <conditionalFormatting sqref="E11 H11:H12 E14:H14">
    <cfRule type="cellIs" dxfId="854" priority="1129" stopIfTrue="1" operator="equal">
      <formula>"þ"</formula>
    </cfRule>
  </conditionalFormatting>
  <conditionalFormatting sqref="E11 H11:H12 E14:H14">
    <cfRule type="cellIs" dxfId="853" priority="1128" stopIfTrue="1" operator="equal">
      <formula>"þ"</formula>
    </cfRule>
  </conditionalFormatting>
  <conditionalFormatting sqref="E11 H11:H12 E14:H14">
    <cfRule type="cellIs" dxfId="852" priority="1127" stopIfTrue="1" operator="equal">
      <formula>"þ"</formula>
    </cfRule>
  </conditionalFormatting>
  <conditionalFormatting sqref="E11 H11:H12 E14:H14">
    <cfRule type="cellIs" dxfId="851" priority="1126" stopIfTrue="1" operator="equal">
      <formula>"þ"</formula>
    </cfRule>
  </conditionalFormatting>
  <conditionalFormatting sqref="E11 H11:H12 E14:H14">
    <cfRule type="cellIs" dxfId="850" priority="1125" stopIfTrue="1" operator="equal">
      <formula>"þ"</formula>
    </cfRule>
  </conditionalFormatting>
  <conditionalFormatting sqref="G11">
    <cfRule type="cellIs" dxfId="849" priority="1124" stopIfTrue="1" operator="equal">
      <formula>"þ"</formula>
    </cfRule>
  </conditionalFormatting>
  <conditionalFormatting sqref="G11">
    <cfRule type="cellIs" dxfId="848" priority="1123" stopIfTrue="1" operator="equal">
      <formula>"þ"</formula>
    </cfRule>
  </conditionalFormatting>
  <conditionalFormatting sqref="E16">
    <cfRule type="cellIs" dxfId="847" priority="1117" stopIfTrue="1" operator="equal">
      <formula>"þ"</formula>
    </cfRule>
  </conditionalFormatting>
  <conditionalFormatting sqref="E16">
    <cfRule type="cellIs" dxfId="846" priority="1116" stopIfTrue="1" operator="equal">
      <formula>"þ"</formula>
    </cfRule>
  </conditionalFormatting>
  <conditionalFormatting sqref="M17">
    <cfRule type="cellIs" dxfId="845" priority="1107" stopIfTrue="1" operator="equal">
      <formula>"þ"</formula>
    </cfRule>
  </conditionalFormatting>
  <conditionalFormatting sqref="M17">
    <cfRule type="cellIs" dxfId="844" priority="1106" stopIfTrue="1" operator="equal">
      <formula>"þ"</formula>
    </cfRule>
  </conditionalFormatting>
  <conditionalFormatting sqref="K17">
    <cfRule type="cellIs" dxfId="843" priority="1105" operator="lessThan">
      <formula>$P$1</formula>
    </cfRule>
  </conditionalFormatting>
  <conditionalFormatting sqref="H17">
    <cfRule type="cellIs" dxfId="842" priority="1104" stopIfTrue="1" operator="equal">
      <formula>"þ"</formula>
    </cfRule>
  </conditionalFormatting>
  <conditionalFormatting sqref="H17">
    <cfRule type="cellIs" dxfId="841" priority="1103" stopIfTrue="1" operator="equal">
      <formula>"þ"</formula>
    </cfRule>
  </conditionalFormatting>
  <conditionalFormatting sqref="E17">
    <cfRule type="cellIs" dxfId="840" priority="1098" stopIfTrue="1" operator="equal">
      <formula>"þ"</formula>
    </cfRule>
  </conditionalFormatting>
  <conditionalFormatting sqref="E17">
    <cfRule type="cellIs" dxfId="839" priority="1097" stopIfTrue="1" operator="equal">
      <formula>"þ"</formula>
    </cfRule>
  </conditionalFormatting>
  <conditionalFormatting sqref="F17">
    <cfRule type="cellIs" dxfId="838" priority="1094" stopIfTrue="1" operator="equal">
      <formula>"þ"</formula>
    </cfRule>
  </conditionalFormatting>
  <conditionalFormatting sqref="F17">
    <cfRule type="cellIs" dxfId="837" priority="1093" stopIfTrue="1" operator="equal">
      <formula>"þ"</formula>
    </cfRule>
  </conditionalFormatting>
  <conditionalFormatting sqref="G23">
    <cfRule type="cellIs" dxfId="836" priority="1078" stopIfTrue="1" operator="equal">
      <formula>"þ"</formula>
    </cfRule>
  </conditionalFormatting>
  <conditionalFormatting sqref="G23">
    <cfRule type="cellIs" dxfId="835" priority="1077" stopIfTrue="1" operator="equal">
      <formula>"þ"</formula>
    </cfRule>
  </conditionalFormatting>
  <conditionalFormatting sqref="G23">
    <cfRule type="cellIs" dxfId="834" priority="1076" stopIfTrue="1" operator="equal">
      <formula>"þ"</formula>
    </cfRule>
  </conditionalFormatting>
  <conditionalFormatting sqref="G23">
    <cfRule type="cellIs" dxfId="833" priority="1075" stopIfTrue="1" operator="equal">
      <formula>"þ"</formula>
    </cfRule>
  </conditionalFormatting>
  <conditionalFormatting sqref="G23">
    <cfRule type="cellIs" dxfId="832" priority="1079" stopIfTrue="1" operator="equal">
      <formula>"þ"</formula>
    </cfRule>
  </conditionalFormatting>
  <conditionalFormatting sqref="H23">
    <cfRule type="cellIs" dxfId="831" priority="1074" stopIfTrue="1" operator="equal">
      <formula>"þ"</formula>
    </cfRule>
  </conditionalFormatting>
  <conditionalFormatting sqref="H23">
    <cfRule type="cellIs" dxfId="830" priority="1073" stopIfTrue="1" operator="equal">
      <formula>"þ"</formula>
    </cfRule>
  </conditionalFormatting>
  <conditionalFormatting sqref="G23">
    <cfRule type="cellIs" dxfId="829" priority="1072" stopIfTrue="1" operator="equal">
      <formula>"þ"</formula>
    </cfRule>
  </conditionalFormatting>
  <conditionalFormatting sqref="G23">
    <cfRule type="cellIs" dxfId="828" priority="1071" stopIfTrue="1" operator="equal">
      <formula>"þ"</formula>
    </cfRule>
  </conditionalFormatting>
  <conditionalFormatting sqref="G23">
    <cfRule type="cellIs" dxfId="827" priority="1070" stopIfTrue="1" operator="equal">
      <formula>"þ"</formula>
    </cfRule>
  </conditionalFormatting>
  <conditionalFormatting sqref="E23">
    <cfRule type="cellIs" dxfId="826" priority="1084" stopIfTrue="1" operator="equal">
      <formula>"þ"</formula>
    </cfRule>
  </conditionalFormatting>
  <conditionalFormatting sqref="E23">
    <cfRule type="cellIs" dxfId="825" priority="1083" stopIfTrue="1" operator="equal">
      <formula>"þ"</formula>
    </cfRule>
  </conditionalFormatting>
  <conditionalFormatting sqref="E23">
    <cfRule type="cellIs" dxfId="824" priority="1082" stopIfTrue="1" operator="equal">
      <formula>"þ"</formula>
    </cfRule>
  </conditionalFormatting>
  <conditionalFormatting sqref="E23">
    <cfRule type="cellIs" dxfId="823" priority="1081" stopIfTrue="1" operator="equal">
      <formula>"þ"</formula>
    </cfRule>
  </conditionalFormatting>
  <conditionalFormatting sqref="G23">
    <cfRule type="cellIs" dxfId="822" priority="1080" stopIfTrue="1" operator="equal">
      <formula>"þ"</formula>
    </cfRule>
  </conditionalFormatting>
  <conditionalFormatting sqref="G23">
    <cfRule type="cellIs" dxfId="821" priority="1069" stopIfTrue="1" operator="equal">
      <formula>"þ"</formula>
    </cfRule>
  </conditionalFormatting>
  <conditionalFormatting sqref="G23">
    <cfRule type="cellIs" dxfId="820" priority="1068" stopIfTrue="1" operator="equal">
      <formula>"þ"</formula>
    </cfRule>
  </conditionalFormatting>
  <conditionalFormatting sqref="G23">
    <cfRule type="cellIs" dxfId="819" priority="1067" stopIfTrue="1" operator="equal">
      <formula>"þ"</formula>
    </cfRule>
  </conditionalFormatting>
  <conditionalFormatting sqref="H23">
    <cfRule type="cellIs" dxfId="818" priority="1066" stopIfTrue="1" operator="equal">
      <formula>"þ"</formula>
    </cfRule>
  </conditionalFormatting>
  <conditionalFormatting sqref="H23">
    <cfRule type="cellIs" dxfId="817" priority="1065" stopIfTrue="1" operator="equal">
      <formula>"þ"</formula>
    </cfRule>
  </conditionalFormatting>
  <conditionalFormatting sqref="H23">
    <cfRule type="cellIs" dxfId="816" priority="1064" stopIfTrue="1" operator="equal">
      <formula>"þ"</formula>
    </cfRule>
  </conditionalFormatting>
  <conditionalFormatting sqref="H23">
    <cfRule type="cellIs" dxfId="815" priority="1063" stopIfTrue="1" operator="equal">
      <formula>"þ"</formula>
    </cfRule>
  </conditionalFormatting>
  <conditionalFormatting sqref="H23">
    <cfRule type="cellIs" dxfId="814" priority="1062" stopIfTrue="1" operator="equal">
      <formula>"þ"</formula>
    </cfRule>
  </conditionalFormatting>
  <conditionalFormatting sqref="H23">
    <cfRule type="cellIs" dxfId="813" priority="1061" stopIfTrue="1" operator="equal">
      <formula>"þ"</formula>
    </cfRule>
  </conditionalFormatting>
  <conditionalFormatting sqref="F23">
    <cfRule type="cellIs" dxfId="812" priority="1060" stopIfTrue="1" operator="equal">
      <formula>"þ"</formula>
    </cfRule>
  </conditionalFormatting>
  <conditionalFormatting sqref="F24">
    <cfRule type="cellIs" dxfId="811" priority="1058" stopIfTrue="1" operator="equal">
      <formula>"þ"</formula>
    </cfRule>
  </conditionalFormatting>
  <conditionalFormatting sqref="F25">
    <cfRule type="cellIs" dxfId="810" priority="1053" stopIfTrue="1" operator="equal">
      <formula>"þ"</formula>
    </cfRule>
  </conditionalFormatting>
  <conditionalFormatting sqref="L25">
    <cfRule type="cellIs" dxfId="809" priority="1052" stopIfTrue="1" operator="equal">
      <formula>"þ"</formula>
    </cfRule>
  </conditionalFormatting>
  <conditionalFormatting sqref="L25">
    <cfRule type="cellIs" dxfId="808" priority="1051" stopIfTrue="1" operator="equal">
      <formula>"þ"</formula>
    </cfRule>
  </conditionalFormatting>
  <conditionalFormatting sqref="L25">
    <cfRule type="cellIs" dxfId="807" priority="1050" stopIfTrue="1" operator="equal">
      <formula>"þ"</formula>
    </cfRule>
  </conditionalFormatting>
  <conditionalFormatting sqref="L25">
    <cfRule type="cellIs" dxfId="806" priority="1049" stopIfTrue="1" operator="equal">
      <formula>"þ"</formula>
    </cfRule>
  </conditionalFormatting>
  <conditionalFormatting sqref="M2">
    <cfRule type="cellIs" dxfId="805" priority="1046" stopIfTrue="1" operator="equal">
      <formula>"þ"</formula>
    </cfRule>
  </conditionalFormatting>
  <conditionalFormatting sqref="E15">
    <cfRule type="cellIs" dxfId="804" priority="1043" stopIfTrue="1" operator="equal">
      <formula>"þ"</formula>
    </cfRule>
  </conditionalFormatting>
  <conditionalFormatting sqref="E15">
    <cfRule type="cellIs" dxfId="803" priority="1042" stopIfTrue="1" operator="equal">
      <formula>"þ"</formula>
    </cfRule>
  </conditionalFormatting>
  <conditionalFormatting sqref="E4">
    <cfRule type="cellIs" dxfId="802" priority="993" stopIfTrue="1" operator="equal">
      <formula>"þ"</formula>
    </cfRule>
  </conditionalFormatting>
  <conditionalFormatting sqref="E3">
    <cfRule type="cellIs" dxfId="801" priority="988" stopIfTrue="1" operator="equal">
      <formula>"þ"</formula>
    </cfRule>
  </conditionalFormatting>
  <conditionalFormatting sqref="M6">
    <cfRule type="cellIs" dxfId="800" priority="985" stopIfTrue="1" operator="equal">
      <formula>"þ"</formula>
    </cfRule>
  </conditionalFormatting>
  <conditionalFormatting sqref="K6">
    <cfRule type="cellIs" dxfId="799" priority="984" operator="lessThan">
      <formula>$P$1</formula>
    </cfRule>
  </conditionalFormatting>
  <conditionalFormatting sqref="G6">
    <cfRule type="cellIs" dxfId="798" priority="981" stopIfTrue="1" operator="equal">
      <formula>"þ"</formula>
    </cfRule>
  </conditionalFormatting>
  <conditionalFormatting sqref="G6">
    <cfRule type="cellIs" dxfId="797" priority="980" stopIfTrue="1" operator="equal">
      <formula>"þ"</formula>
    </cfRule>
  </conditionalFormatting>
  <conditionalFormatting sqref="G6">
    <cfRule type="cellIs" dxfId="796" priority="979" stopIfTrue="1" operator="equal">
      <formula>"þ"</formula>
    </cfRule>
  </conditionalFormatting>
  <conditionalFormatting sqref="G6">
    <cfRule type="cellIs" dxfId="795" priority="978" stopIfTrue="1" operator="equal">
      <formula>"þ"</formula>
    </cfRule>
  </conditionalFormatting>
  <conditionalFormatting sqref="G6">
    <cfRule type="cellIs" dxfId="794" priority="982" stopIfTrue="1" operator="equal">
      <formula>"þ"</formula>
    </cfRule>
  </conditionalFormatting>
  <conditionalFormatting sqref="H6">
    <cfRule type="cellIs" dxfId="793" priority="977" stopIfTrue="1" operator="equal">
      <formula>"þ"</formula>
    </cfRule>
  </conditionalFormatting>
  <conditionalFormatting sqref="H6">
    <cfRule type="cellIs" dxfId="792" priority="976" stopIfTrue="1" operator="equal">
      <formula>"þ"</formula>
    </cfRule>
  </conditionalFormatting>
  <conditionalFormatting sqref="G6">
    <cfRule type="cellIs" dxfId="791" priority="975" stopIfTrue="1" operator="equal">
      <formula>"þ"</formula>
    </cfRule>
  </conditionalFormatting>
  <conditionalFormatting sqref="G6">
    <cfRule type="cellIs" dxfId="790" priority="974" stopIfTrue="1" operator="equal">
      <formula>"þ"</formula>
    </cfRule>
  </conditionalFormatting>
  <conditionalFormatting sqref="G6">
    <cfRule type="cellIs" dxfId="789" priority="973" stopIfTrue="1" operator="equal">
      <formula>"þ"</formula>
    </cfRule>
  </conditionalFormatting>
  <conditionalFormatting sqref="G6">
    <cfRule type="cellIs" dxfId="788" priority="983" stopIfTrue="1" operator="equal">
      <formula>"þ"</formula>
    </cfRule>
  </conditionalFormatting>
  <conditionalFormatting sqref="G6">
    <cfRule type="cellIs" dxfId="787" priority="972" stopIfTrue="1" operator="equal">
      <formula>"þ"</formula>
    </cfRule>
  </conditionalFormatting>
  <conditionalFormatting sqref="G6">
    <cfRule type="cellIs" dxfId="786" priority="971" stopIfTrue="1" operator="equal">
      <formula>"þ"</formula>
    </cfRule>
  </conditionalFormatting>
  <conditionalFormatting sqref="G6">
    <cfRule type="cellIs" dxfId="785" priority="970" stopIfTrue="1" operator="equal">
      <formula>"þ"</formula>
    </cfRule>
  </conditionalFormatting>
  <conditionalFormatting sqref="H6">
    <cfRule type="cellIs" dxfId="784" priority="969" stopIfTrue="1" operator="equal">
      <formula>"þ"</formula>
    </cfRule>
  </conditionalFormatting>
  <conditionalFormatting sqref="H6">
    <cfRule type="cellIs" dxfId="783" priority="968" stopIfTrue="1" operator="equal">
      <formula>"þ"</formula>
    </cfRule>
  </conditionalFormatting>
  <conditionalFormatting sqref="H6">
    <cfRule type="cellIs" dxfId="782" priority="967" stopIfTrue="1" operator="equal">
      <formula>"þ"</formula>
    </cfRule>
  </conditionalFormatting>
  <conditionalFormatting sqref="H6">
    <cfRule type="cellIs" dxfId="781" priority="966" stopIfTrue="1" operator="equal">
      <formula>"þ"</formula>
    </cfRule>
  </conditionalFormatting>
  <conditionalFormatting sqref="H6">
    <cfRule type="cellIs" dxfId="780" priority="965" stopIfTrue="1" operator="equal">
      <formula>"þ"</formula>
    </cfRule>
  </conditionalFormatting>
  <conditionalFormatting sqref="H6">
    <cfRule type="cellIs" dxfId="779" priority="964" stopIfTrue="1" operator="equal">
      <formula>"þ"</formula>
    </cfRule>
  </conditionalFormatting>
  <conditionalFormatting sqref="E6">
    <cfRule type="cellIs" dxfId="778" priority="963" stopIfTrue="1" operator="equal">
      <formula>"þ"</formula>
    </cfRule>
  </conditionalFormatting>
  <conditionalFormatting sqref="E6">
    <cfRule type="cellIs" dxfId="777" priority="962" stopIfTrue="1" operator="equal">
      <formula>"þ"</formula>
    </cfRule>
  </conditionalFormatting>
  <conditionalFormatting sqref="E6">
    <cfRule type="cellIs" dxfId="776" priority="961" stopIfTrue="1" operator="equal">
      <formula>"þ"</formula>
    </cfRule>
  </conditionalFormatting>
  <conditionalFormatting sqref="E6">
    <cfRule type="cellIs" dxfId="775" priority="960" stopIfTrue="1" operator="equal">
      <formula>"þ"</formula>
    </cfRule>
  </conditionalFormatting>
  <conditionalFormatting sqref="E6">
    <cfRule type="cellIs" dxfId="774" priority="959" stopIfTrue="1" operator="equal">
      <formula>"þ"</formula>
    </cfRule>
  </conditionalFormatting>
  <conditionalFormatting sqref="E6">
    <cfRule type="cellIs" dxfId="773" priority="958" stopIfTrue="1" operator="equal">
      <formula>"þ"</formula>
    </cfRule>
  </conditionalFormatting>
  <conditionalFormatting sqref="E6">
    <cfRule type="cellIs" dxfId="772" priority="957" stopIfTrue="1" operator="equal">
      <formula>"þ"</formula>
    </cfRule>
  </conditionalFormatting>
  <conditionalFormatting sqref="E6">
    <cfRule type="cellIs" dxfId="771" priority="956" stopIfTrue="1" operator="equal">
      <formula>"þ"</formula>
    </cfRule>
  </conditionalFormatting>
  <conditionalFormatting sqref="F6">
    <cfRule type="cellIs" dxfId="770" priority="953" stopIfTrue="1" operator="equal">
      <formula>"þ"</formula>
    </cfRule>
  </conditionalFormatting>
  <conditionalFormatting sqref="F6">
    <cfRule type="cellIs" dxfId="769" priority="952" stopIfTrue="1" operator="equal">
      <formula>"þ"</formula>
    </cfRule>
  </conditionalFormatting>
  <conditionalFormatting sqref="F6">
    <cfRule type="cellIs" dxfId="768" priority="951" stopIfTrue="1" operator="equal">
      <formula>"þ"</formula>
    </cfRule>
  </conditionalFormatting>
  <conditionalFormatting sqref="F6">
    <cfRule type="cellIs" dxfId="767" priority="950" stopIfTrue="1" operator="equal">
      <formula>"þ"</formula>
    </cfRule>
  </conditionalFormatting>
  <conditionalFormatting sqref="F6">
    <cfRule type="cellIs" dxfId="766" priority="949" stopIfTrue="1" operator="equal">
      <formula>"þ"</formula>
    </cfRule>
  </conditionalFormatting>
  <conditionalFormatting sqref="F6">
    <cfRule type="cellIs" dxfId="765" priority="948" stopIfTrue="1" operator="equal">
      <formula>"þ"</formula>
    </cfRule>
  </conditionalFormatting>
  <conditionalFormatting sqref="F6">
    <cfRule type="cellIs" dxfId="764" priority="947" stopIfTrue="1" operator="equal">
      <formula>"þ"</formula>
    </cfRule>
  </conditionalFormatting>
  <conditionalFormatting sqref="F6">
    <cfRule type="cellIs" dxfId="763" priority="946" stopIfTrue="1" operator="equal">
      <formula>"þ"</formula>
    </cfRule>
  </conditionalFormatting>
  <conditionalFormatting sqref="L24">
    <cfRule type="cellIs" dxfId="762" priority="945" stopIfTrue="1" operator="equal">
      <formula>"þ"</formula>
    </cfRule>
  </conditionalFormatting>
  <conditionalFormatting sqref="L24">
    <cfRule type="cellIs" dxfId="761" priority="942" stopIfTrue="1" operator="equal">
      <formula>"þ"</formula>
    </cfRule>
  </conditionalFormatting>
  <conditionalFormatting sqref="L24">
    <cfRule type="cellIs" dxfId="760" priority="944" stopIfTrue="1" operator="equal">
      <formula>"þ"</formula>
    </cfRule>
  </conditionalFormatting>
  <conditionalFormatting sqref="L24">
    <cfRule type="cellIs" dxfId="759" priority="943" stopIfTrue="1" operator="equal">
      <formula>"þ"</formula>
    </cfRule>
  </conditionalFormatting>
  <conditionalFormatting sqref="M8">
    <cfRule type="cellIs" dxfId="758" priority="941" stopIfTrue="1" operator="equal">
      <formula>"þ"</formula>
    </cfRule>
  </conditionalFormatting>
  <conditionalFormatting sqref="K8">
    <cfRule type="cellIs" dxfId="757" priority="940" operator="lessThan">
      <formula>$P$1</formula>
    </cfRule>
  </conditionalFormatting>
  <conditionalFormatting sqref="G8">
    <cfRule type="cellIs" dxfId="756" priority="937" stopIfTrue="1" operator="equal">
      <formula>"þ"</formula>
    </cfRule>
  </conditionalFormatting>
  <conditionalFormatting sqref="G8">
    <cfRule type="cellIs" dxfId="755" priority="936" stopIfTrue="1" operator="equal">
      <formula>"þ"</formula>
    </cfRule>
  </conditionalFormatting>
  <conditionalFormatting sqref="G8">
    <cfRule type="cellIs" dxfId="754" priority="935" stopIfTrue="1" operator="equal">
      <formula>"þ"</formula>
    </cfRule>
  </conditionalFormatting>
  <conditionalFormatting sqref="G8">
    <cfRule type="cellIs" dxfId="753" priority="934" stopIfTrue="1" operator="equal">
      <formula>"þ"</formula>
    </cfRule>
  </conditionalFormatting>
  <conditionalFormatting sqref="G8">
    <cfRule type="cellIs" dxfId="752" priority="938" stopIfTrue="1" operator="equal">
      <formula>"þ"</formula>
    </cfRule>
  </conditionalFormatting>
  <conditionalFormatting sqref="H8">
    <cfRule type="cellIs" dxfId="751" priority="933" stopIfTrue="1" operator="equal">
      <formula>"þ"</formula>
    </cfRule>
  </conditionalFormatting>
  <conditionalFormatting sqref="H8">
    <cfRule type="cellIs" dxfId="750" priority="932" stopIfTrue="1" operator="equal">
      <formula>"þ"</formula>
    </cfRule>
  </conditionalFormatting>
  <conditionalFormatting sqref="G8">
    <cfRule type="cellIs" dxfId="749" priority="931" stopIfTrue="1" operator="equal">
      <formula>"þ"</formula>
    </cfRule>
  </conditionalFormatting>
  <conditionalFormatting sqref="G8">
    <cfRule type="cellIs" dxfId="748" priority="930" stopIfTrue="1" operator="equal">
      <formula>"þ"</formula>
    </cfRule>
  </conditionalFormatting>
  <conditionalFormatting sqref="G8">
    <cfRule type="cellIs" dxfId="747" priority="929" stopIfTrue="1" operator="equal">
      <formula>"þ"</formula>
    </cfRule>
  </conditionalFormatting>
  <conditionalFormatting sqref="G8">
    <cfRule type="cellIs" dxfId="746" priority="939" stopIfTrue="1" operator="equal">
      <formula>"þ"</formula>
    </cfRule>
  </conditionalFormatting>
  <conditionalFormatting sqref="G8">
    <cfRule type="cellIs" dxfId="745" priority="928" stopIfTrue="1" operator="equal">
      <formula>"þ"</formula>
    </cfRule>
  </conditionalFormatting>
  <conditionalFormatting sqref="G8">
    <cfRule type="cellIs" dxfId="744" priority="927" stopIfTrue="1" operator="equal">
      <formula>"þ"</formula>
    </cfRule>
  </conditionalFormatting>
  <conditionalFormatting sqref="G8">
    <cfRule type="cellIs" dxfId="743" priority="926" stopIfTrue="1" operator="equal">
      <formula>"þ"</formula>
    </cfRule>
  </conditionalFormatting>
  <conditionalFormatting sqref="H8">
    <cfRule type="cellIs" dxfId="742" priority="925" stopIfTrue="1" operator="equal">
      <formula>"þ"</formula>
    </cfRule>
  </conditionalFormatting>
  <conditionalFormatting sqref="H8">
    <cfRule type="cellIs" dxfId="741" priority="924" stopIfTrue="1" operator="equal">
      <formula>"þ"</formula>
    </cfRule>
  </conditionalFormatting>
  <conditionalFormatting sqref="H8">
    <cfRule type="cellIs" dxfId="740" priority="923" stopIfTrue="1" operator="equal">
      <formula>"þ"</formula>
    </cfRule>
  </conditionalFormatting>
  <conditionalFormatting sqref="H8">
    <cfRule type="cellIs" dxfId="739" priority="922" stopIfTrue="1" operator="equal">
      <formula>"þ"</formula>
    </cfRule>
  </conditionalFormatting>
  <conditionalFormatting sqref="H8">
    <cfRule type="cellIs" dxfId="738" priority="921" stopIfTrue="1" operator="equal">
      <formula>"þ"</formula>
    </cfRule>
  </conditionalFormatting>
  <conditionalFormatting sqref="H8">
    <cfRule type="cellIs" dxfId="737" priority="920" stopIfTrue="1" operator="equal">
      <formula>"þ"</formula>
    </cfRule>
  </conditionalFormatting>
  <conditionalFormatting sqref="E8">
    <cfRule type="cellIs" dxfId="736" priority="919" stopIfTrue="1" operator="equal">
      <formula>"þ"</formula>
    </cfRule>
  </conditionalFormatting>
  <conditionalFormatting sqref="E8">
    <cfRule type="cellIs" dxfId="735" priority="918" stopIfTrue="1" operator="equal">
      <formula>"þ"</formula>
    </cfRule>
  </conditionalFormatting>
  <conditionalFormatting sqref="E8">
    <cfRule type="cellIs" dxfId="734" priority="917" stopIfTrue="1" operator="equal">
      <formula>"þ"</formula>
    </cfRule>
  </conditionalFormatting>
  <conditionalFormatting sqref="E8">
    <cfRule type="cellIs" dxfId="733" priority="916" stopIfTrue="1" operator="equal">
      <formula>"þ"</formula>
    </cfRule>
  </conditionalFormatting>
  <conditionalFormatting sqref="E8">
    <cfRule type="cellIs" dxfId="732" priority="915" stopIfTrue="1" operator="equal">
      <formula>"þ"</formula>
    </cfRule>
  </conditionalFormatting>
  <conditionalFormatting sqref="E8">
    <cfRule type="cellIs" dxfId="731" priority="914" stopIfTrue="1" operator="equal">
      <formula>"þ"</formula>
    </cfRule>
  </conditionalFormatting>
  <conditionalFormatting sqref="E8">
    <cfRule type="cellIs" dxfId="730" priority="913" stopIfTrue="1" operator="equal">
      <formula>"þ"</formula>
    </cfRule>
  </conditionalFormatting>
  <conditionalFormatting sqref="E8">
    <cfRule type="cellIs" dxfId="729" priority="912" stopIfTrue="1" operator="equal">
      <formula>"þ"</formula>
    </cfRule>
  </conditionalFormatting>
  <conditionalFormatting sqref="F8">
    <cfRule type="cellIs" dxfId="728" priority="909" stopIfTrue="1" operator="equal">
      <formula>"þ"</formula>
    </cfRule>
  </conditionalFormatting>
  <conditionalFormatting sqref="F8">
    <cfRule type="cellIs" dxfId="727" priority="908" stopIfTrue="1" operator="equal">
      <formula>"þ"</formula>
    </cfRule>
  </conditionalFormatting>
  <conditionalFormatting sqref="F8">
    <cfRule type="cellIs" dxfId="726" priority="907" stopIfTrue="1" operator="equal">
      <formula>"þ"</formula>
    </cfRule>
  </conditionalFormatting>
  <conditionalFormatting sqref="F8">
    <cfRule type="cellIs" dxfId="725" priority="906" stopIfTrue="1" operator="equal">
      <formula>"þ"</formula>
    </cfRule>
  </conditionalFormatting>
  <conditionalFormatting sqref="F8">
    <cfRule type="cellIs" dxfId="724" priority="905" stopIfTrue="1" operator="equal">
      <formula>"þ"</formula>
    </cfRule>
  </conditionalFormatting>
  <conditionalFormatting sqref="F8">
    <cfRule type="cellIs" dxfId="723" priority="904" stopIfTrue="1" operator="equal">
      <formula>"þ"</formula>
    </cfRule>
  </conditionalFormatting>
  <conditionalFormatting sqref="F8">
    <cfRule type="cellIs" dxfId="722" priority="903" stopIfTrue="1" operator="equal">
      <formula>"þ"</formula>
    </cfRule>
  </conditionalFormatting>
  <conditionalFormatting sqref="F8">
    <cfRule type="cellIs" dxfId="721" priority="902" stopIfTrue="1" operator="equal">
      <formula>"þ"</formula>
    </cfRule>
  </conditionalFormatting>
  <conditionalFormatting sqref="E9">
    <cfRule type="cellIs" dxfId="720" priority="899" stopIfTrue="1" operator="equal">
      <formula>"þ"</formula>
    </cfRule>
  </conditionalFormatting>
  <conditionalFormatting sqref="E9">
    <cfRule type="cellIs" dxfId="719" priority="898" stopIfTrue="1" operator="equal">
      <formula>"þ"</formula>
    </cfRule>
  </conditionalFormatting>
  <conditionalFormatting sqref="G9">
    <cfRule type="cellIs" dxfId="718" priority="897" stopIfTrue="1" operator="equal">
      <formula>"þ"</formula>
    </cfRule>
  </conditionalFormatting>
  <conditionalFormatting sqref="G9">
    <cfRule type="cellIs" dxfId="717" priority="896" stopIfTrue="1" operator="equal">
      <formula>"þ"</formula>
    </cfRule>
  </conditionalFormatting>
  <conditionalFormatting sqref="G2">
    <cfRule type="cellIs" dxfId="716" priority="879" stopIfTrue="1" operator="equal">
      <formula>"þ"</formula>
    </cfRule>
  </conditionalFormatting>
  <conditionalFormatting sqref="G2">
    <cfRule type="cellIs" dxfId="715" priority="878" stopIfTrue="1" operator="equal">
      <formula>"þ"</formula>
    </cfRule>
  </conditionalFormatting>
  <conditionalFormatting sqref="E2">
    <cfRule type="cellIs" dxfId="714" priority="875" stopIfTrue="1" operator="equal">
      <formula>"þ"</formula>
    </cfRule>
  </conditionalFormatting>
  <conditionalFormatting sqref="F2">
    <cfRule type="cellIs" dxfId="713" priority="874" stopIfTrue="1" operator="equal">
      <formula>"þ"</formula>
    </cfRule>
  </conditionalFormatting>
  <conditionalFormatting sqref="F15">
    <cfRule type="cellIs" dxfId="712" priority="873" stopIfTrue="1" operator="equal">
      <formula>"þ"</formula>
    </cfRule>
  </conditionalFormatting>
  <conditionalFormatting sqref="F15">
    <cfRule type="cellIs" dxfId="711" priority="872" stopIfTrue="1" operator="equal">
      <formula>"þ"</formula>
    </cfRule>
  </conditionalFormatting>
  <conditionalFormatting sqref="G10">
    <cfRule type="cellIs" dxfId="710" priority="871" stopIfTrue="1" operator="equal">
      <formula>"þ"</formula>
    </cfRule>
  </conditionalFormatting>
  <conditionalFormatting sqref="G10">
    <cfRule type="cellIs" dxfId="709" priority="870" stopIfTrue="1" operator="equal">
      <formula>"þ"</formula>
    </cfRule>
  </conditionalFormatting>
  <conditionalFormatting sqref="E10">
    <cfRule type="cellIs" dxfId="708" priority="869" stopIfTrue="1" operator="equal">
      <formula>"þ"</formula>
    </cfRule>
  </conditionalFormatting>
  <conditionalFormatting sqref="F11">
    <cfRule type="cellIs" dxfId="707" priority="868" stopIfTrue="1" operator="equal">
      <formula>"þ"</formula>
    </cfRule>
  </conditionalFormatting>
  <conditionalFormatting sqref="F11">
    <cfRule type="cellIs" dxfId="706" priority="867" stopIfTrue="1" operator="equal">
      <formula>"þ"</formula>
    </cfRule>
  </conditionalFormatting>
  <conditionalFormatting sqref="H16">
    <cfRule type="cellIs" dxfId="705" priority="866" stopIfTrue="1" operator="equal">
      <formula>"þ"</formula>
    </cfRule>
  </conditionalFormatting>
  <conditionalFormatting sqref="H16">
    <cfRule type="cellIs" dxfId="704" priority="865" stopIfTrue="1" operator="equal">
      <formula>"þ"</formula>
    </cfRule>
  </conditionalFormatting>
  <conditionalFormatting sqref="F3">
    <cfRule type="cellIs" dxfId="703" priority="864" stopIfTrue="1" operator="equal">
      <formula>"þ"</formula>
    </cfRule>
  </conditionalFormatting>
  <conditionalFormatting sqref="M8">
    <cfRule type="cellIs" dxfId="702" priority="863" stopIfTrue="1" operator="equal">
      <formula>"þ"</formula>
    </cfRule>
  </conditionalFormatting>
  <conditionalFormatting sqref="M8">
    <cfRule type="cellIs" dxfId="701" priority="862" stopIfTrue="1" operator="equal">
      <formula>"þ"</formula>
    </cfRule>
  </conditionalFormatting>
  <conditionalFormatting sqref="K8">
    <cfRule type="cellIs" dxfId="700" priority="861" operator="lessThan">
      <formula>$P$1</formula>
    </cfRule>
  </conditionalFormatting>
  <conditionalFormatting sqref="H8">
    <cfRule type="cellIs" dxfId="699" priority="860" stopIfTrue="1" operator="equal">
      <formula>"þ"</formula>
    </cfRule>
  </conditionalFormatting>
  <conditionalFormatting sqref="H8">
    <cfRule type="cellIs" dxfId="698" priority="859" stopIfTrue="1" operator="equal">
      <formula>"þ"</formula>
    </cfRule>
  </conditionalFormatting>
  <conditionalFormatting sqref="M6">
    <cfRule type="cellIs" dxfId="697" priority="856" stopIfTrue="1" operator="equal">
      <formula>"þ"</formula>
    </cfRule>
  </conditionalFormatting>
  <conditionalFormatting sqref="K6">
    <cfRule type="cellIs" dxfId="696" priority="855" operator="lessThan">
      <formula>$P$1</formula>
    </cfRule>
  </conditionalFormatting>
  <conditionalFormatting sqref="G6">
    <cfRule type="cellIs" dxfId="695" priority="852" stopIfTrue="1" operator="equal">
      <formula>"þ"</formula>
    </cfRule>
  </conditionalFormatting>
  <conditionalFormatting sqref="G6">
    <cfRule type="cellIs" dxfId="694" priority="851" stopIfTrue="1" operator="equal">
      <formula>"þ"</formula>
    </cfRule>
  </conditionalFormatting>
  <conditionalFormatting sqref="G6">
    <cfRule type="cellIs" dxfId="693" priority="850" stopIfTrue="1" operator="equal">
      <formula>"þ"</formula>
    </cfRule>
  </conditionalFormatting>
  <conditionalFormatting sqref="G6">
    <cfRule type="cellIs" dxfId="692" priority="849" stopIfTrue="1" operator="equal">
      <formula>"þ"</formula>
    </cfRule>
  </conditionalFormatting>
  <conditionalFormatting sqref="G6">
    <cfRule type="cellIs" dxfId="691" priority="853" stopIfTrue="1" operator="equal">
      <formula>"þ"</formula>
    </cfRule>
  </conditionalFormatting>
  <conditionalFormatting sqref="H6">
    <cfRule type="cellIs" dxfId="690" priority="848" stopIfTrue="1" operator="equal">
      <formula>"þ"</formula>
    </cfRule>
  </conditionalFormatting>
  <conditionalFormatting sqref="H6">
    <cfRule type="cellIs" dxfId="689" priority="847" stopIfTrue="1" operator="equal">
      <formula>"þ"</formula>
    </cfRule>
  </conditionalFormatting>
  <conditionalFormatting sqref="G6">
    <cfRule type="cellIs" dxfId="688" priority="846" stopIfTrue="1" operator="equal">
      <formula>"þ"</formula>
    </cfRule>
  </conditionalFormatting>
  <conditionalFormatting sqref="G6">
    <cfRule type="cellIs" dxfId="687" priority="845" stopIfTrue="1" operator="equal">
      <formula>"þ"</formula>
    </cfRule>
  </conditionalFormatting>
  <conditionalFormatting sqref="G6">
    <cfRule type="cellIs" dxfId="686" priority="844" stopIfTrue="1" operator="equal">
      <formula>"þ"</formula>
    </cfRule>
  </conditionalFormatting>
  <conditionalFormatting sqref="G6">
    <cfRule type="cellIs" dxfId="685" priority="854" stopIfTrue="1" operator="equal">
      <formula>"þ"</formula>
    </cfRule>
  </conditionalFormatting>
  <conditionalFormatting sqref="G6">
    <cfRule type="cellIs" dxfId="684" priority="843" stopIfTrue="1" operator="equal">
      <formula>"þ"</formula>
    </cfRule>
  </conditionalFormatting>
  <conditionalFormatting sqref="G6">
    <cfRule type="cellIs" dxfId="683" priority="842" stopIfTrue="1" operator="equal">
      <formula>"þ"</formula>
    </cfRule>
  </conditionalFormatting>
  <conditionalFormatting sqref="G6">
    <cfRule type="cellIs" dxfId="682" priority="841" stopIfTrue="1" operator="equal">
      <formula>"þ"</formula>
    </cfRule>
  </conditionalFormatting>
  <conditionalFormatting sqref="H6">
    <cfRule type="cellIs" dxfId="681" priority="840" stopIfTrue="1" operator="equal">
      <formula>"þ"</formula>
    </cfRule>
  </conditionalFormatting>
  <conditionalFormatting sqref="H6">
    <cfRule type="cellIs" dxfId="680" priority="839" stopIfTrue="1" operator="equal">
      <formula>"þ"</formula>
    </cfRule>
  </conditionalFormatting>
  <conditionalFormatting sqref="H6">
    <cfRule type="cellIs" dxfId="679" priority="838" stopIfTrue="1" operator="equal">
      <formula>"þ"</formula>
    </cfRule>
  </conditionalFormatting>
  <conditionalFormatting sqref="H6">
    <cfRule type="cellIs" dxfId="678" priority="837" stopIfTrue="1" operator="equal">
      <formula>"þ"</formula>
    </cfRule>
  </conditionalFormatting>
  <conditionalFormatting sqref="H6">
    <cfRule type="cellIs" dxfId="677" priority="836" stopIfTrue="1" operator="equal">
      <formula>"þ"</formula>
    </cfRule>
  </conditionalFormatting>
  <conditionalFormatting sqref="H6">
    <cfRule type="cellIs" dxfId="676" priority="835" stopIfTrue="1" operator="equal">
      <formula>"þ"</formula>
    </cfRule>
  </conditionalFormatting>
  <conditionalFormatting sqref="E6">
    <cfRule type="cellIs" dxfId="675" priority="834" stopIfTrue="1" operator="equal">
      <formula>"þ"</formula>
    </cfRule>
  </conditionalFormatting>
  <conditionalFormatting sqref="E6">
    <cfRule type="cellIs" dxfId="674" priority="833" stopIfTrue="1" operator="equal">
      <formula>"þ"</formula>
    </cfRule>
  </conditionalFormatting>
  <conditionalFormatting sqref="E6">
    <cfRule type="cellIs" dxfId="673" priority="832" stopIfTrue="1" operator="equal">
      <formula>"þ"</formula>
    </cfRule>
  </conditionalFormatting>
  <conditionalFormatting sqref="E6">
    <cfRule type="cellIs" dxfId="672" priority="831" stopIfTrue="1" operator="equal">
      <formula>"þ"</formula>
    </cfRule>
  </conditionalFormatting>
  <conditionalFormatting sqref="E6">
    <cfRule type="cellIs" dxfId="671" priority="830" stopIfTrue="1" operator="equal">
      <formula>"þ"</formula>
    </cfRule>
  </conditionalFormatting>
  <conditionalFormatting sqref="E6">
    <cfRule type="cellIs" dxfId="670" priority="829" stopIfTrue="1" operator="equal">
      <formula>"þ"</formula>
    </cfRule>
  </conditionalFormatting>
  <conditionalFormatting sqref="E6">
    <cfRule type="cellIs" dxfId="669" priority="828" stopIfTrue="1" operator="equal">
      <formula>"þ"</formula>
    </cfRule>
  </conditionalFormatting>
  <conditionalFormatting sqref="E6">
    <cfRule type="cellIs" dxfId="668" priority="827" stopIfTrue="1" operator="equal">
      <formula>"þ"</formula>
    </cfRule>
  </conditionalFormatting>
  <conditionalFormatting sqref="F6">
    <cfRule type="cellIs" dxfId="667" priority="824" stopIfTrue="1" operator="equal">
      <formula>"þ"</formula>
    </cfRule>
  </conditionalFormatting>
  <conditionalFormatting sqref="F6">
    <cfRule type="cellIs" dxfId="666" priority="823" stopIfTrue="1" operator="equal">
      <formula>"þ"</formula>
    </cfRule>
  </conditionalFormatting>
  <conditionalFormatting sqref="F6">
    <cfRule type="cellIs" dxfId="665" priority="822" stopIfTrue="1" operator="equal">
      <formula>"þ"</formula>
    </cfRule>
  </conditionalFormatting>
  <conditionalFormatting sqref="F6">
    <cfRule type="cellIs" dxfId="664" priority="821" stopIfTrue="1" operator="equal">
      <formula>"þ"</formula>
    </cfRule>
  </conditionalFormatting>
  <conditionalFormatting sqref="F6">
    <cfRule type="cellIs" dxfId="663" priority="820" stopIfTrue="1" operator="equal">
      <formula>"þ"</formula>
    </cfRule>
  </conditionalFormatting>
  <conditionalFormatting sqref="F6">
    <cfRule type="cellIs" dxfId="662" priority="819" stopIfTrue="1" operator="equal">
      <formula>"þ"</formula>
    </cfRule>
  </conditionalFormatting>
  <conditionalFormatting sqref="F6">
    <cfRule type="cellIs" dxfId="661" priority="818" stopIfTrue="1" operator="equal">
      <formula>"þ"</formula>
    </cfRule>
  </conditionalFormatting>
  <conditionalFormatting sqref="F6">
    <cfRule type="cellIs" dxfId="660" priority="817" stopIfTrue="1" operator="equal">
      <formula>"þ"</formula>
    </cfRule>
  </conditionalFormatting>
  <conditionalFormatting sqref="F8">
    <cfRule type="cellIs" dxfId="659" priority="816" stopIfTrue="1" operator="equal">
      <formula>"þ"</formula>
    </cfRule>
  </conditionalFormatting>
  <conditionalFormatting sqref="F8">
    <cfRule type="cellIs" dxfId="658" priority="815" stopIfTrue="1" operator="equal">
      <formula>"þ"</formula>
    </cfRule>
  </conditionalFormatting>
  <conditionalFormatting sqref="E8">
    <cfRule type="cellIs" dxfId="657" priority="814" stopIfTrue="1" operator="equal">
      <formula>"þ"</formula>
    </cfRule>
  </conditionalFormatting>
  <conditionalFormatting sqref="E8">
    <cfRule type="cellIs" dxfId="656" priority="813" stopIfTrue="1" operator="equal">
      <formula>"þ"</formula>
    </cfRule>
  </conditionalFormatting>
  <conditionalFormatting sqref="G8">
    <cfRule type="cellIs" dxfId="655" priority="812" stopIfTrue="1" operator="equal">
      <formula>"þ"</formula>
    </cfRule>
  </conditionalFormatting>
  <conditionalFormatting sqref="G8">
    <cfRule type="cellIs" dxfId="654" priority="811" stopIfTrue="1" operator="equal">
      <formula>"þ"</formula>
    </cfRule>
  </conditionalFormatting>
  <conditionalFormatting sqref="M5">
    <cfRule type="cellIs" dxfId="653" priority="810" stopIfTrue="1" operator="equal">
      <formula>"þ"</formula>
    </cfRule>
  </conditionalFormatting>
  <conditionalFormatting sqref="K5">
    <cfRule type="cellIs" dxfId="652" priority="809" operator="lessThan">
      <formula>$P$1</formula>
    </cfRule>
  </conditionalFormatting>
  <conditionalFormatting sqref="H5">
    <cfRule type="cellIs" dxfId="651" priority="802" stopIfTrue="1" operator="equal">
      <formula>"þ"</formula>
    </cfRule>
  </conditionalFormatting>
  <conditionalFormatting sqref="H5">
    <cfRule type="cellIs" dxfId="650" priority="801" stopIfTrue="1" operator="equal">
      <formula>"þ"</formula>
    </cfRule>
  </conditionalFormatting>
  <conditionalFormatting sqref="H5">
    <cfRule type="cellIs" dxfId="649" priority="794" stopIfTrue="1" operator="equal">
      <formula>"þ"</formula>
    </cfRule>
  </conditionalFormatting>
  <conditionalFormatting sqref="H5">
    <cfRule type="cellIs" dxfId="648" priority="793" stopIfTrue="1" operator="equal">
      <formula>"þ"</formula>
    </cfRule>
  </conditionalFormatting>
  <conditionalFormatting sqref="H5">
    <cfRule type="cellIs" dxfId="647" priority="792" stopIfTrue="1" operator="equal">
      <formula>"þ"</formula>
    </cfRule>
  </conditionalFormatting>
  <conditionalFormatting sqref="H5">
    <cfRule type="cellIs" dxfId="646" priority="791" stopIfTrue="1" operator="equal">
      <formula>"þ"</formula>
    </cfRule>
  </conditionalFormatting>
  <conditionalFormatting sqref="H5">
    <cfRule type="cellIs" dxfId="645" priority="790" stopIfTrue="1" operator="equal">
      <formula>"þ"</formula>
    </cfRule>
  </conditionalFormatting>
  <conditionalFormatting sqref="H5">
    <cfRule type="cellIs" dxfId="644" priority="789" stopIfTrue="1" operator="equal">
      <formula>"þ"</formula>
    </cfRule>
  </conditionalFormatting>
  <conditionalFormatting sqref="M5">
    <cfRule type="cellIs" dxfId="643" priority="770" stopIfTrue="1" operator="equal">
      <formula>"þ"</formula>
    </cfRule>
  </conditionalFormatting>
  <conditionalFormatting sqref="K5">
    <cfRule type="cellIs" dxfId="642" priority="769" operator="lessThan">
      <formula>$P$1</formula>
    </cfRule>
  </conditionalFormatting>
  <conditionalFormatting sqref="H5">
    <cfRule type="cellIs" dxfId="641" priority="762" stopIfTrue="1" operator="equal">
      <formula>"þ"</formula>
    </cfRule>
  </conditionalFormatting>
  <conditionalFormatting sqref="H5">
    <cfRule type="cellIs" dxfId="640" priority="761" stopIfTrue="1" operator="equal">
      <formula>"þ"</formula>
    </cfRule>
  </conditionalFormatting>
  <conditionalFormatting sqref="H5">
    <cfRule type="cellIs" dxfId="639" priority="754" stopIfTrue="1" operator="equal">
      <formula>"þ"</formula>
    </cfRule>
  </conditionalFormatting>
  <conditionalFormatting sqref="H5">
    <cfRule type="cellIs" dxfId="638" priority="753" stopIfTrue="1" operator="equal">
      <formula>"þ"</formula>
    </cfRule>
  </conditionalFormatting>
  <conditionalFormatting sqref="H5">
    <cfRule type="cellIs" dxfId="637" priority="752" stopIfTrue="1" operator="equal">
      <formula>"þ"</formula>
    </cfRule>
  </conditionalFormatting>
  <conditionalFormatting sqref="H5">
    <cfRule type="cellIs" dxfId="636" priority="751" stopIfTrue="1" operator="equal">
      <formula>"þ"</formula>
    </cfRule>
  </conditionalFormatting>
  <conditionalFormatting sqref="H5">
    <cfRule type="cellIs" dxfId="635" priority="750" stopIfTrue="1" operator="equal">
      <formula>"þ"</formula>
    </cfRule>
  </conditionalFormatting>
  <conditionalFormatting sqref="H5">
    <cfRule type="cellIs" dxfId="634" priority="749" stopIfTrue="1" operator="equal">
      <formula>"þ"</formula>
    </cfRule>
  </conditionalFormatting>
  <conditionalFormatting sqref="M12">
    <cfRule type="cellIs" dxfId="633" priority="730" stopIfTrue="1" operator="equal">
      <formula>"þ"</formula>
    </cfRule>
  </conditionalFormatting>
  <conditionalFormatting sqref="M12">
    <cfRule type="cellIs" dxfId="632" priority="729" stopIfTrue="1" operator="equal">
      <formula>"þ"</formula>
    </cfRule>
  </conditionalFormatting>
  <conditionalFormatting sqref="K12">
    <cfRule type="cellIs" dxfId="631" priority="728" operator="lessThan">
      <formula>$P$1</formula>
    </cfRule>
  </conditionalFormatting>
  <conditionalFormatting sqref="M14">
    <cfRule type="cellIs" dxfId="630" priority="727" stopIfTrue="1" operator="equal">
      <formula>"þ"</formula>
    </cfRule>
  </conditionalFormatting>
  <conditionalFormatting sqref="M14">
    <cfRule type="cellIs" dxfId="629" priority="726" stopIfTrue="1" operator="equal">
      <formula>"þ"</formula>
    </cfRule>
  </conditionalFormatting>
  <conditionalFormatting sqref="K14">
    <cfRule type="cellIs" dxfId="628" priority="725" operator="lessThan">
      <formula>$P$1</formula>
    </cfRule>
  </conditionalFormatting>
  <conditionalFormatting sqref="M7">
    <cfRule type="cellIs" dxfId="627" priority="694" stopIfTrue="1" operator="equal">
      <formula>"þ"</formula>
    </cfRule>
  </conditionalFormatting>
  <conditionalFormatting sqref="K7">
    <cfRule type="cellIs" dxfId="626" priority="693" operator="lessThan">
      <formula>$P$1</formula>
    </cfRule>
  </conditionalFormatting>
  <conditionalFormatting sqref="G7">
    <cfRule type="cellIs" dxfId="625" priority="690" stopIfTrue="1" operator="equal">
      <formula>"þ"</formula>
    </cfRule>
  </conditionalFormatting>
  <conditionalFormatting sqref="G7">
    <cfRule type="cellIs" dxfId="624" priority="689" stopIfTrue="1" operator="equal">
      <formula>"þ"</formula>
    </cfRule>
  </conditionalFormatting>
  <conditionalFormatting sqref="G7">
    <cfRule type="cellIs" dxfId="623" priority="688" stopIfTrue="1" operator="equal">
      <formula>"þ"</formula>
    </cfRule>
  </conditionalFormatting>
  <conditionalFormatting sqref="G7">
    <cfRule type="cellIs" dxfId="622" priority="687" stopIfTrue="1" operator="equal">
      <formula>"þ"</formula>
    </cfRule>
  </conditionalFormatting>
  <conditionalFormatting sqref="G7">
    <cfRule type="cellIs" dxfId="621" priority="691" stopIfTrue="1" operator="equal">
      <formula>"þ"</formula>
    </cfRule>
  </conditionalFormatting>
  <conditionalFormatting sqref="H7">
    <cfRule type="cellIs" dxfId="620" priority="686" stopIfTrue="1" operator="equal">
      <formula>"þ"</formula>
    </cfRule>
  </conditionalFormatting>
  <conditionalFormatting sqref="H7">
    <cfRule type="cellIs" dxfId="619" priority="685" stopIfTrue="1" operator="equal">
      <formula>"þ"</formula>
    </cfRule>
  </conditionalFormatting>
  <conditionalFormatting sqref="G7">
    <cfRule type="cellIs" dxfId="618" priority="684" stopIfTrue="1" operator="equal">
      <formula>"þ"</formula>
    </cfRule>
  </conditionalFormatting>
  <conditionalFormatting sqref="G7">
    <cfRule type="cellIs" dxfId="617" priority="683" stopIfTrue="1" operator="equal">
      <formula>"þ"</formula>
    </cfRule>
  </conditionalFormatting>
  <conditionalFormatting sqref="G7">
    <cfRule type="cellIs" dxfId="616" priority="682" stopIfTrue="1" operator="equal">
      <formula>"þ"</formula>
    </cfRule>
  </conditionalFormatting>
  <conditionalFormatting sqref="G7">
    <cfRule type="cellIs" dxfId="615" priority="692" stopIfTrue="1" operator="equal">
      <formula>"þ"</formula>
    </cfRule>
  </conditionalFormatting>
  <conditionalFormatting sqref="G7">
    <cfRule type="cellIs" dxfId="614" priority="681" stopIfTrue="1" operator="equal">
      <formula>"þ"</formula>
    </cfRule>
  </conditionalFormatting>
  <conditionalFormatting sqref="G7">
    <cfRule type="cellIs" dxfId="613" priority="680" stopIfTrue="1" operator="equal">
      <formula>"þ"</formula>
    </cfRule>
  </conditionalFormatting>
  <conditionalFormatting sqref="G7">
    <cfRule type="cellIs" dxfId="612" priority="679" stopIfTrue="1" operator="equal">
      <formula>"þ"</formula>
    </cfRule>
  </conditionalFormatting>
  <conditionalFormatting sqref="H7">
    <cfRule type="cellIs" dxfId="611" priority="678" stopIfTrue="1" operator="equal">
      <formula>"þ"</formula>
    </cfRule>
  </conditionalFormatting>
  <conditionalFormatting sqref="H7">
    <cfRule type="cellIs" dxfId="610" priority="677" stopIfTrue="1" operator="equal">
      <formula>"þ"</formula>
    </cfRule>
  </conditionalFormatting>
  <conditionalFormatting sqref="H7">
    <cfRule type="cellIs" dxfId="609" priority="676" stopIfTrue="1" operator="equal">
      <formula>"þ"</formula>
    </cfRule>
  </conditionalFormatting>
  <conditionalFormatting sqref="H7">
    <cfRule type="cellIs" dxfId="608" priority="675" stopIfTrue="1" operator="equal">
      <formula>"þ"</formula>
    </cfRule>
  </conditionalFormatting>
  <conditionalFormatting sqref="H7">
    <cfRule type="cellIs" dxfId="607" priority="674" stopIfTrue="1" operator="equal">
      <formula>"þ"</formula>
    </cfRule>
  </conditionalFormatting>
  <conditionalFormatting sqref="H7">
    <cfRule type="cellIs" dxfId="606" priority="673" stopIfTrue="1" operator="equal">
      <formula>"þ"</formula>
    </cfRule>
  </conditionalFormatting>
  <conditionalFormatting sqref="E7">
    <cfRule type="cellIs" dxfId="605" priority="672" stopIfTrue="1" operator="equal">
      <formula>"þ"</formula>
    </cfRule>
  </conditionalFormatting>
  <conditionalFormatting sqref="E7">
    <cfRule type="cellIs" dxfId="604" priority="671" stopIfTrue="1" operator="equal">
      <formula>"þ"</formula>
    </cfRule>
  </conditionalFormatting>
  <conditionalFormatting sqref="E7">
    <cfRule type="cellIs" dxfId="603" priority="670" stopIfTrue="1" operator="equal">
      <formula>"þ"</formula>
    </cfRule>
  </conditionalFormatting>
  <conditionalFormatting sqref="E7">
    <cfRule type="cellIs" dxfId="602" priority="669" stopIfTrue="1" operator="equal">
      <formula>"þ"</formula>
    </cfRule>
  </conditionalFormatting>
  <conditionalFormatting sqref="E7">
    <cfRule type="cellIs" dxfId="601" priority="668" stopIfTrue="1" operator="equal">
      <formula>"þ"</formula>
    </cfRule>
  </conditionalFormatting>
  <conditionalFormatting sqref="E7">
    <cfRule type="cellIs" dxfId="600" priority="667" stopIfTrue="1" operator="equal">
      <formula>"þ"</formula>
    </cfRule>
  </conditionalFormatting>
  <conditionalFormatting sqref="E7">
    <cfRule type="cellIs" dxfId="599" priority="666" stopIfTrue="1" operator="equal">
      <formula>"þ"</formula>
    </cfRule>
  </conditionalFormatting>
  <conditionalFormatting sqref="E7">
    <cfRule type="cellIs" dxfId="598" priority="665" stopIfTrue="1" operator="equal">
      <formula>"þ"</formula>
    </cfRule>
  </conditionalFormatting>
  <conditionalFormatting sqref="F7">
    <cfRule type="cellIs" dxfId="597" priority="662" stopIfTrue="1" operator="equal">
      <formula>"þ"</formula>
    </cfRule>
  </conditionalFormatting>
  <conditionalFormatting sqref="F7">
    <cfRule type="cellIs" dxfId="596" priority="661" stopIfTrue="1" operator="equal">
      <formula>"þ"</formula>
    </cfRule>
  </conditionalFormatting>
  <conditionalFormatting sqref="F7">
    <cfRule type="cellIs" dxfId="595" priority="660" stopIfTrue="1" operator="equal">
      <formula>"þ"</formula>
    </cfRule>
  </conditionalFormatting>
  <conditionalFormatting sqref="F7">
    <cfRule type="cellIs" dxfId="594" priority="659" stopIfTrue="1" operator="equal">
      <formula>"þ"</formula>
    </cfRule>
  </conditionalFormatting>
  <conditionalFormatting sqref="F7">
    <cfRule type="cellIs" dxfId="593" priority="658" stopIfTrue="1" operator="equal">
      <formula>"þ"</formula>
    </cfRule>
  </conditionalFormatting>
  <conditionalFormatting sqref="F7">
    <cfRule type="cellIs" dxfId="592" priority="657" stopIfTrue="1" operator="equal">
      <formula>"þ"</formula>
    </cfRule>
  </conditionalFormatting>
  <conditionalFormatting sqref="F7">
    <cfRule type="cellIs" dxfId="591" priority="656" stopIfTrue="1" operator="equal">
      <formula>"þ"</formula>
    </cfRule>
  </conditionalFormatting>
  <conditionalFormatting sqref="F7">
    <cfRule type="cellIs" dxfId="590" priority="655" stopIfTrue="1" operator="equal">
      <formula>"þ"</formula>
    </cfRule>
  </conditionalFormatting>
  <conditionalFormatting sqref="M7">
    <cfRule type="cellIs" dxfId="589" priority="654" stopIfTrue="1" operator="equal">
      <formula>"þ"</formula>
    </cfRule>
  </conditionalFormatting>
  <conditionalFormatting sqref="K7">
    <cfRule type="cellIs" dxfId="588" priority="653" operator="lessThan">
      <formula>$P$1</formula>
    </cfRule>
  </conditionalFormatting>
  <conditionalFormatting sqref="G7">
    <cfRule type="cellIs" dxfId="587" priority="650" stopIfTrue="1" operator="equal">
      <formula>"þ"</formula>
    </cfRule>
  </conditionalFormatting>
  <conditionalFormatting sqref="G7">
    <cfRule type="cellIs" dxfId="586" priority="649" stopIfTrue="1" operator="equal">
      <formula>"þ"</formula>
    </cfRule>
  </conditionalFormatting>
  <conditionalFormatting sqref="G7">
    <cfRule type="cellIs" dxfId="585" priority="648" stopIfTrue="1" operator="equal">
      <formula>"þ"</formula>
    </cfRule>
  </conditionalFormatting>
  <conditionalFormatting sqref="G7">
    <cfRule type="cellIs" dxfId="584" priority="647" stopIfTrue="1" operator="equal">
      <formula>"þ"</formula>
    </cfRule>
  </conditionalFormatting>
  <conditionalFormatting sqref="G7">
    <cfRule type="cellIs" dxfId="583" priority="651" stopIfTrue="1" operator="equal">
      <formula>"þ"</formula>
    </cfRule>
  </conditionalFormatting>
  <conditionalFormatting sqref="H7">
    <cfRule type="cellIs" dxfId="582" priority="646" stopIfTrue="1" operator="equal">
      <formula>"þ"</formula>
    </cfRule>
  </conditionalFormatting>
  <conditionalFormatting sqref="H7">
    <cfRule type="cellIs" dxfId="581" priority="645" stopIfTrue="1" operator="equal">
      <formula>"þ"</formula>
    </cfRule>
  </conditionalFormatting>
  <conditionalFormatting sqref="G7">
    <cfRule type="cellIs" dxfId="580" priority="644" stopIfTrue="1" operator="equal">
      <formula>"þ"</formula>
    </cfRule>
  </conditionalFormatting>
  <conditionalFormatting sqref="G7">
    <cfRule type="cellIs" dxfId="579" priority="643" stopIfTrue="1" operator="equal">
      <formula>"þ"</formula>
    </cfRule>
  </conditionalFormatting>
  <conditionalFormatting sqref="G7">
    <cfRule type="cellIs" dxfId="578" priority="642" stopIfTrue="1" operator="equal">
      <formula>"þ"</formula>
    </cfRule>
  </conditionalFormatting>
  <conditionalFormatting sqref="G7">
    <cfRule type="cellIs" dxfId="577" priority="652" stopIfTrue="1" operator="equal">
      <formula>"þ"</formula>
    </cfRule>
  </conditionalFormatting>
  <conditionalFormatting sqref="G7">
    <cfRule type="cellIs" dxfId="576" priority="641" stopIfTrue="1" operator="equal">
      <formula>"þ"</formula>
    </cfRule>
  </conditionalFormatting>
  <conditionalFormatting sqref="G7">
    <cfRule type="cellIs" dxfId="575" priority="640" stopIfTrue="1" operator="equal">
      <formula>"þ"</formula>
    </cfRule>
  </conditionalFormatting>
  <conditionalFormatting sqref="G7">
    <cfRule type="cellIs" dxfId="574" priority="639" stopIfTrue="1" operator="equal">
      <formula>"þ"</formula>
    </cfRule>
  </conditionalFormatting>
  <conditionalFormatting sqref="H7">
    <cfRule type="cellIs" dxfId="573" priority="638" stopIfTrue="1" operator="equal">
      <formula>"þ"</formula>
    </cfRule>
  </conditionalFormatting>
  <conditionalFormatting sqref="H7">
    <cfRule type="cellIs" dxfId="572" priority="637" stopIfTrue="1" operator="equal">
      <formula>"þ"</formula>
    </cfRule>
  </conditionalFormatting>
  <conditionalFormatting sqref="H7">
    <cfRule type="cellIs" dxfId="571" priority="636" stopIfTrue="1" operator="equal">
      <formula>"þ"</formula>
    </cfRule>
  </conditionalFormatting>
  <conditionalFormatting sqref="H7">
    <cfRule type="cellIs" dxfId="570" priority="635" stopIfTrue="1" operator="equal">
      <formula>"þ"</formula>
    </cfRule>
  </conditionalFormatting>
  <conditionalFormatting sqref="H7">
    <cfRule type="cellIs" dxfId="569" priority="634" stopIfTrue="1" operator="equal">
      <formula>"þ"</formula>
    </cfRule>
  </conditionalFormatting>
  <conditionalFormatting sqref="H7">
    <cfRule type="cellIs" dxfId="568" priority="633" stopIfTrue="1" operator="equal">
      <formula>"þ"</formula>
    </cfRule>
  </conditionalFormatting>
  <conditionalFormatting sqref="E7">
    <cfRule type="cellIs" dxfId="567" priority="632" stopIfTrue="1" operator="equal">
      <formula>"þ"</formula>
    </cfRule>
  </conditionalFormatting>
  <conditionalFormatting sqref="E7">
    <cfRule type="cellIs" dxfId="566" priority="631" stopIfTrue="1" operator="equal">
      <formula>"þ"</formula>
    </cfRule>
  </conditionalFormatting>
  <conditionalFormatting sqref="E7">
    <cfRule type="cellIs" dxfId="565" priority="630" stopIfTrue="1" operator="equal">
      <formula>"þ"</formula>
    </cfRule>
  </conditionalFormatting>
  <conditionalFormatting sqref="E7">
    <cfRule type="cellIs" dxfId="564" priority="629" stopIfTrue="1" operator="equal">
      <formula>"þ"</formula>
    </cfRule>
  </conditionalFormatting>
  <conditionalFormatting sqref="E7">
    <cfRule type="cellIs" dxfId="563" priority="628" stopIfTrue="1" operator="equal">
      <formula>"þ"</formula>
    </cfRule>
  </conditionalFormatting>
  <conditionalFormatting sqref="E7">
    <cfRule type="cellIs" dxfId="562" priority="627" stopIfTrue="1" operator="equal">
      <formula>"þ"</formula>
    </cfRule>
  </conditionalFormatting>
  <conditionalFormatting sqref="E7">
    <cfRule type="cellIs" dxfId="561" priority="626" stopIfTrue="1" operator="equal">
      <formula>"þ"</formula>
    </cfRule>
  </conditionalFormatting>
  <conditionalFormatting sqref="E7">
    <cfRule type="cellIs" dxfId="560" priority="625" stopIfTrue="1" operator="equal">
      <formula>"þ"</formula>
    </cfRule>
  </conditionalFormatting>
  <conditionalFormatting sqref="F7">
    <cfRule type="cellIs" dxfId="559" priority="622" stopIfTrue="1" operator="equal">
      <formula>"þ"</formula>
    </cfRule>
  </conditionalFormatting>
  <conditionalFormatting sqref="F7">
    <cfRule type="cellIs" dxfId="558" priority="621" stopIfTrue="1" operator="equal">
      <formula>"þ"</formula>
    </cfRule>
  </conditionalFormatting>
  <conditionalFormatting sqref="F7">
    <cfRule type="cellIs" dxfId="557" priority="620" stopIfTrue="1" operator="equal">
      <formula>"þ"</formula>
    </cfRule>
  </conditionalFormatting>
  <conditionalFormatting sqref="F7">
    <cfRule type="cellIs" dxfId="556" priority="619" stopIfTrue="1" operator="equal">
      <formula>"þ"</formula>
    </cfRule>
  </conditionalFormatting>
  <conditionalFormatting sqref="F7">
    <cfRule type="cellIs" dxfId="555" priority="618" stopIfTrue="1" operator="equal">
      <formula>"þ"</formula>
    </cfRule>
  </conditionalFormatting>
  <conditionalFormatting sqref="F7">
    <cfRule type="cellIs" dxfId="554" priority="617" stopIfTrue="1" operator="equal">
      <formula>"þ"</formula>
    </cfRule>
  </conditionalFormatting>
  <conditionalFormatting sqref="F7">
    <cfRule type="cellIs" dxfId="553" priority="616" stopIfTrue="1" operator="equal">
      <formula>"þ"</formula>
    </cfRule>
  </conditionalFormatting>
  <conditionalFormatting sqref="F7">
    <cfRule type="cellIs" dxfId="552" priority="615" stopIfTrue="1" operator="equal">
      <formula>"þ"</formula>
    </cfRule>
  </conditionalFormatting>
  <conditionalFormatting sqref="G14">
    <cfRule type="cellIs" dxfId="551" priority="614" stopIfTrue="1" operator="equal">
      <formula>"þ"</formula>
    </cfRule>
  </conditionalFormatting>
  <conditionalFormatting sqref="G14">
    <cfRule type="cellIs" dxfId="550" priority="613" stopIfTrue="1" operator="equal">
      <formula>"þ"</formula>
    </cfRule>
  </conditionalFormatting>
  <conditionalFormatting sqref="G14">
    <cfRule type="cellIs" dxfId="549" priority="612" stopIfTrue="1" operator="equal">
      <formula>"þ"</formula>
    </cfRule>
  </conditionalFormatting>
  <conditionalFormatting sqref="G14">
    <cfRule type="cellIs" dxfId="548" priority="611" stopIfTrue="1" operator="equal">
      <formula>"þ"</formula>
    </cfRule>
  </conditionalFormatting>
  <conditionalFormatting sqref="G14">
    <cfRule type="cellIs" dxfId="547" priority="610" stopIfTrue="1" operator="equal">
      <formula>"þ"</formula>
    </cfRule>
  </conditionalFormatting>
  <conditionalFormatting sqref="G14">
    <cfRule type="cellIs" dxfId="546" priority="609" stopIfTrue="1" operator="equal">
      <formula>"þ"</formula>
    </cfRule>
  </conditionalFormatting>
  <conditionalFormatting sqref="G14">
    <cfRule type="cellIs" dxfId="545" priority="608" stopIfTrue="1" operator="equal">
      <formula>"þ"</formula>
    </cfRule>
  </conditionalFormatting>
  <conditionalFormatting sqref="G14">
    <cfRule type="cellIs" dxfId="544" priority="607" stopIfTrue="1" operator="equal">
      <formula>"þ"</formula>
    </cfRule>
  </conditionalFormatting>
  <conditionalFormatting sqref="G14">
    <cfRule type="cellIs" dxfId="543" priority="606" stopIfTrue="1" operator="equal">
      <formula>"þ"</formula>
    </cfRule>
  </conditionalFormatting>
  <conditionalFormatting sqref="G14">
    <cfRule type="cellIs" dxfId="542" priority="605" stopIfTrue="1" operator="equal">
      <formula>"þ"</formula>
    </cfRule>
  </conditionalFormatting>
  <conditionalFormatting sqref="G14">
    <cfRule type="cellIs" dxfId="541" priority="604" stopIfTrue="1" operator="equal">
      <formula>"þ"</formula>
    </cfRule>
  </conditionalFormatting>
  <conditionalFormatting sqref="G14">
    <cfRule type="cellIs" dxfId="540" priority="603" stopIfTrue="1" operator="equal">
      <formula>"þ"</formula>
    </cfRule>
  </conditionalFormatting>
  <conditionalFormatting sqref="M13">
    <cfRule type="cellIs" dxfId="539" priority="590" stopIfTrue="1" operator="equal">
      <formula>"þ"</formula>
    </cfRule>
  </conditionalFormatting>
  <conditionalFormatting sqref="M13">
    <cfRule type="cellIs" dxfId="538" priority="589" stopIfTrue="1" operator="equal">
      <formula>"þ"</formula>
    </cfRule>
  </conditionalFormatting>
  <conditionalFormatting sqref="K13">
    <cfRule type="cellIs" dxfId="537" priority="588" operator="lessThan">
      <formula>$P$1</formula>
    </cfRule>
  </conditionalFormatting>
  <conditionalFormatting sqref="E13:H13">
    <cfRule type="cellIs" dxfId="536" priority="587" stopIfTrue="1" operator="equal">
      <formula>"þ"</formula>
    </cfRule>
  </conditionalFormatting>
  <conditionalFormatting sqref="E13:H13">
    <cfRule type="cellIs" dxfId="535" priority="586" stopIfTrue="1" operator="equal">
      <formula>"þ"</formula>
    </cfRule>
  </conditionalFormatting>
  <conditionalFormatting sqref="E13:H13">
    <cfRule type="cellIs" dxfId="534" priority="585" stopIfTrue="1" operator="equal">
      <formula>"þ"</formula>
    </cfRule>
  </conditionalFormatting>
  <conditionalFormatting sqref="E13:H13">
    <cfRule type="cellIs" dxfId="533" priority="584" stopIfTrue="1" operator="equal">
      <formula>"þ"</formula>
    </cfRule>
  </conditionalFormatting>
  <conditionalFormatting sqref="E13:H13">
    <cfRule type="cellIs" dxfId="532" priority="583" stopIfTrue="1" operator="equal">
      <formula>"þ"</formula>
    </cfRule>
  </conditionalFormatting>
  <conditionalFormatting sqref="E13:H13">
    <cfRule type="cellIs" dxfId="531" priority="582" stopIfTrue="1" operator="equal">
      <formula>"þ"</formula>
    </cfRule>
  </conditionalFormatting>
  <conditionalFormatting sqref="E13:H13">
    <cfRule type="cellIs" dxfId="530" priority="581" stopIfTrue="1" operator="equal">
      <formula>"þ"</formula>
    </cfRule>
  </conditionalFormatting>
  <conditionalFormatting sqref="E13:H13">
    <cfRule type="cellIs" dxfId="529" priority="580" stopIfTrue="1" operator="equal">
      <formula>"þ"</formula>
    </cfRule>
  </conditionalFormatting>
  <conditionalFormatting sqref="F13">
    <cfRule type="cellIs" dxfId="528" priority="579" stopIfTrue="1" operator="equal">
      <formula>"þ"</formula>
    </cfRule>
  </conditionalFormatting>
  <conditionalFormatting sqref="F13">
    <cfRule type="cellIs" dxfId="527" priority="578" stopIfTrue="1" operator="equal">
      <formula>"þ"</formula>
    </cfRule>
  </conditionalFormatting>
  <conditionalFormatting sqref="F13">
    <cfRule type="cellIs" dxfId="526" priority="577" stopIfTrue="1" operator="equal">
      <formula>"þ"</formula>
    </cfRule>
  </conditionalFormatting>
  <conditionalFormatting sqref="F13">
    <cfRule type="cellIs" dxfId="525" priority="576" stopIfTrue="1" operator="equal">
      <formula>"þ"</formula>
    </cfRule>
  </conditionalFormatting>
  <conditionalFormatting sqref="F13">
    <cfRule type="cellIs" dxfId="524" priority="575" stopIfTrue="1" operator="equal">
      <formula>"þ"</formula>
    </cfRule>
  </conditionalFormatting>
  <conditionalFormatting sqref="F13">
    <cfRule type="cellIs" dxfId="523" priority="574" stopIfTrue="1" operator="equal">
      <formula>"þ"</formula>
    </cfRule>
  </conditionalFormatting>
  <conditionalFormatting sqref="F13">
    <cfRule type="cellIs" dxfId="522" priority="573" stopIfTrue="1" operator="equal">
      <formula>"þ"</formula>
    </cfRule>
  </conditionalFormatting>
  <conditionalFormatting sqref="F13">
    <cfRule type="cellIs" dxfId="521" priority="572" stopIfTrue="1" operator="equal">
      <formula>"þ"</formula>
    </cfRule>
  </conditionalFormatting>
  <conditionalFormatting sqref="M13">
    <cfRule type="cellIs" dxfId="520" priority="569" stopIfTrue="1" operator="equal">
      <formula>"þ"</formula>
    </cfRule>
  </conditionalFormatting>
  <conditionalFormatting sqref="M13">
    <cfRule type="cellIs" dxfId="519" priority="568" stopIfTrue="1" operator="equal">
      <formula>"þ"</formula>
    </cfRule>
  </conditionalFormatting>
  <conditionalFormatting sqref="K13">
    <cfRule type="cellIs" dxfId="518" priority="567" operator="lessThan">
      <formula>$P$1</formula>
    </cfRule>
  </conditionalFormatting>
  <conditionalFormatting sqref="G13">
    <cfRule type="cellIs" dxfId="517" priority="566" stopIfTrue="1" operator="equal">
      <formula>"þ"</formula>
    </cfRule>
  </conditionalFormatting>
  <conditionalFormatting sqref="G13">
    <cfRule type="cellIs" dxfId="516" priority="565" stopIfTrue="1" operator="equal">
      <formula>"þ"</formula>
    </cfRule>
  </conditionalFormatting>
  <conditionalFormatting sqref="F13">
    <cfRule type="cellIs" dxfId="515" priority="564" stopIfTrue="1" operator="equal">
      <formula>"þ"</formula>
    </cfRule>
  </conditionalFormatting>
  <conditionalFormatting sqref="F13">
    <cfRule type="cellIs" dxfId="514" priority="563" stopIfTrue="1" operator="equal">
      <formula>"þ"</formula>
    </cfRule>
  </conditionalFormatting>
  <conditionalFormatting sqref="F13">
    <cfRule type="cellIs" dxfId="513" priority="562" stopIfTrue="1" operator="equal">
      <formula>"þ"</formula>
    </cfRule>
  </conditionalFormatting>
  <conditionalFormatting sqref="F13">
    <cfRule type="cellIs" dxfId="512" priority="561" stopIfTrue="1" operator="equal">
      <formula>"þ"</formula>
    </cfRule>
  </conditionalFormatting>
  <conditionalFormatting sqref="F13">
    <cfRule type="cellIs" dxfId="511" priority="560" stopIfTrue="1" operator="equal">
      <formula>"þ"</formula>
    </cfRule>
  </conditionalFormatting>
  <conditionalFormatting sqref="F13">
    <cfRule type="cellIs" dxfId="510" priority="559" stopIfTrue="1" operator="equal">
      <formula>"þ"</formula>
    </cfRule>
  </conditionalFormatting>
  <conditionalFormatting sqref="F13">
    <cfRule type="cellIs" dxfId="509" priority="558" stopIfTrue="1" operator="equal">
      <formula>"þ"</formula>
    </cfRule>
  </conditionalFormatting>
  <conditionalFormatting sqref="F13">
    <cfRule type="cellIs" dxfId="508" priority="557" stopIfTrue="1" operator="equal">
      <formula>"þ"</formula>
    </cfRule>
  </conditionalFormatting>
  <conditionalFormatting sqref="F13">
    <cfRule type="cellIs" dxfId="507" priority="556" stopIfTrue="1" operator="equal">
      <formula>"þ"</formula>
    </cfRule>
  </conditionalFormatting>
  <conditionalFormatting sqref="F13">
    <cfRule type="cellIs" dxfId="506" priority="555" stopIfTrue="1" operator="equal">
      <formula>"þ"</formula>
    </cfRule>
  </conditionalFormatting>
  <conditionalFormatting sqref="G13">
    <cfRule type="cellIs" dxfId="505" priority="554" stopIfTrue="1" operator="equal">
      <formula>"þ"</formula>
    </cfRule>
  </conditionalFormatting>
  <conditionalFormatting sqref="G13">
    <cfRule type="cellIs" dxfId="504" priority="553" stopIfTrue="1" operator="equal">
      <formula>"þ"</formula>
    </cfRule>
  </conditionalFormatting>
  <conditionalFormatting sqref="G13">
    <cfRule type="cellIs" dxfId="503" priority="552" stopIfTrue="1" operator="equal">
      <formula>"þ"</formula>
    </cfRule>
  </conditionalFormatting>
  <conditionalFormatting sqref="G13">
    <cfRule type="cellIs" dxfId="502" priority="551" stopIfTrue="1" operator="equal">
      <formula>"þ"</formula>
    </cfRule>
  </conditionalFormatting>
  <conditionalFormatting sqref="G13">
    <cfRule type="cellIs" dxfId="501" priority="550" stopIfTrue="1" operator="equal">
      <formula>"þ"</formula>
    </cfRule>
  </conditionalFormatting>
  <conditionalFormatting sqref="G13">
    <cfRule type="cellIs" dxfId="500" priority="549" stopIfTrue="1" operator="equal">
      <formula>"þ"</formula>
    </cfRule>
  </conditionalFormatting>
  <conditionalFormatting sqref="G13">
    <cfRule type="cellIs" dxfId="499" priority="548" stopIfTrue="1" operator="equal">
      <formula>"þ"</formula>
    </cfRule>
  </conditionalFormatting>
  <conditionalFormatting sqref="G13">
    <cfRule type="cellIs" dxfId="498" priority="547" stopIfTrue="1" operator="equal">
      <formula>"þ"</formula>
    </cfRule>
  </conditionalFormatting>
  <conditionalFormatting sqref="G13">
    <cfRule type="cellIs" dxfId="497" priority="546" stopIfTrue="1" operator="equal">
      <formula>"þ"</formula>
    </cfRule>
  </conditionalFormatting>
  <conditionalFormatting sqref="G13">
    <cfRule type="cellIs" dxfId="496" priority="545" stopIfTrue="1" operator="equal">
      <formula>"þ"</formula>
    </cfRule>
  </conditionalFormatting>
  <conditionalFormatting sqref="F13">
    <cfRule type="cellIs" dxfId="495" priority="544" stopIfTrue="1" operator="equal">
      <formula>"þ"</formula>
    </cfRule>
  </conditionalFormatting>
  <conditionalFormatting sqref="F13">
    <cfRule type="cellIs" dxfId="494" priority="543" stopIfTrue="1" operator="equal">
      <formula>"þ"</formula>
    </cfRule>
  </conditionalFormatting>
  <conditionalFormatting sqref="F13">
    <cfRule type="cellIs" dxfId="493" priority="542" stopIfTrue="1" operator="equal">
      <formula>"þ"</formula>
    </cfRule>
  </conditionalFormatting>
  <conditionalFormatting sqref="F13">
    <cfRule type="cellIs" dxfId="492" priority="541" stopIfTrue="1" operator="equal">
      <formula>"þ"</formula>
    </cfRule>
  </conditionalFormatting>
  <conditionalFormatting sqref="F13">
    <cfRule type="cellIs" dxfId="491" priority="540" stopIfTrue="1" operator="equal">
      <formula>"þ"</formula>
    </cfRule>
  </conditionalFormatting>
  <conditionalFormatting sqref="F13">
    <cfRule type="cellIs" dxfId="490" priority="539" stopIfTrue="1" operator="equal">
      <formula>"þ"</formula>
    </cfRule>
  </conditionalFormatting>
  <conditionalFormatting sqref="F13">
    <cfRule type="cellIs" dxfId="489" priority="538" stopIfTrue="1" operator="equal">
      <formula>"þ"</formula>
    </cfRule>
  </conditionalFormatting>
  <conditionalFormatting sqref="F13">
    <cfRule type="cellIs" dxfId="488" priority="537" stopIfTrue="1" operator="equal">
      <formula>"þ"</formula>
    </cfRule>
  </conditionalFormatting>
  <conditionalFormatting sqref="F13">
    <cfRule type="cellIs" dxfId="487" priority="536" stopIfTrue="1" operator="equal">
      <formula>"þ"</formula>
    </cfRule>
  </conditionalFormatting>
  <conditionalFormatting sqref="F13">
    <cfRule type="cellIs" dxfId="486" priority="535" stopIfTrue="1" operator="equal">
      <formula>"þ"</formula>
    </cfRule>
  </conditionalFormatting>
  <conditionalFormatting sqref="F13">
    <cfRule type="cellIs" dxfId="485" priority="534" stopIfTrue="1" operator="equal">
      <formula>"þ"</formula>
    </cfRule>
  </conditionalFormatting>
  <conditionalFormatting sqref="F13">
    <cfRule type="cellIs" dxfId="484" priority="533" stopIfTrue="1" operator="equal">
      <formula>"þ"</formula>
    </cfRule>
  </conditionalFormatting>
  <conditionalFormatting sqref="F14">
    <cfRule type="cellIs" dxfId="483" priority="532" stopIfTrue="1" operator="equal">
      <formula>"þ"</formula>
    </cfRule>
  </conditionalFormatting>
  <conditionalFormatting sqref="F14">
    <cfRule type="cellIs" dxfId="482" priority="531" stopIfTrue="1" operator="equal">
      <formula>"þ"</formula>
    </cfRule>
  </conditionalFormatting>
  <conditionalFormatting sqref="F14">
    <cfRule type="cellIs" dxfId="481" priority="530" stopIfTrue="1" operator="equal">
      <formula>"þ"</formula>
    </cfRule>
  </conditionalFormatting>
  <conditionalFormatting sqref="F14">
    <cfRule type="cellIs" dxfId="480" priority="529" stopIfTrue="1" operator="equal">
      <formula>"þ"</formula>
    </cfRule>
  </conditionalFormatting>
  <conditionalFormatting sqref="F14">
    <cfRule type="cellIs" dxfId="479" priority="528" stopIfTrue="1" operator="equal">
      <formula>"þ"</formula>
    </cfRule>
  </conditionalFormatting>
  <conditionalFormatting sqref="F14">
    <cfRule type="cellIs" dxfId="478" priority="527" stopIfTrue="1" operator="equal">
      <formula>"þ"</formula>
    </cfRule>
  </conditionalFormatting>
  <conditionalFormatting sqref="F14">
    <cfRule type="cellIs" dxfId="477" priority="526" stopIfTrue="1" operator="equal">
      <formula>"þ"</formula>
    </cfRule>
  </conditionalFormatting>
  <conditionalFormatting sqref="F14">
    <cfRule type="cellIs" dxfId="476" priority="525" stopIfTrue="1" operator="equal">
      <formula>"þ"</formula>
    </cfRule>
  </conditionalFormatting>
  <conditionalFormatting sqref="F14">
    <cfRule type="cellIs" dxfId="475" priority="524" stopIfTrue="1" operator="equal">
      <formula>"þ"</formula>
    </cfRule>
  </conditionalFormatting>
  <conditionalFormatting sqref="F14">
    <cfRule type="cellIs" dxfId="474" priority="523" stopIfTrue="1" operator="equal">
      <formula>"þ"</formula>
    </cfRule>
  </conditionalFormatting>
  <conditionalFormatting sqref="F14">
    <cfRule type="cellIs" dxfId="473" priority="522" stopIfTrue="1" operator="equal">
      <formula>"þ"</formula>
    </cfRule>
  </conditionalFormatting>
  <conditionalFormatting sqref="F14">
    <cfRule type="cellIs" dxfId="472" priority="521" stopIfTrue="1" operator="equal">
      <formula>"þ"</formula>
    </cfRule>
  </conditionalFormatting>
  <conditionalFormatting sqref="F14">
    <cfRule type="cellIs" dxfId="471" priority="520" stopIfTrue="1" operator="equal">
      <formula>"þ"</formula>
    </cfRule>
  </conditionalFormatting>
  <conditionalFormatting sqref="F14">
    <cfRule type="cellIs" dxfId="470" priority="519" stopIfTrue="1" operator="equal">
      <formula>"þ"</formula>
    </cfRule>
  </conditionalFormatting>
  <conditionalFormatting sqref="F14">
    <cfRule type="cellIs" dxfId="469" priority="518" stopIfTrue="1" operator="equal">
      <formula>"þ"</formula>
    </cfRule>
  </conditionalFormatting>
  <conditionalFormatting sqref="F14">
    <cfRule type="cellIs" dxfId="468" priority="517" stopIfTrue="1" operator="equal">
      <formula>"þ"</formula>
    </cfRule>
  </conditionalFormatting>
  <conditionalFormatting sqref="F14">
    <cfRule type="cellIs" dxfId="467" priority="516" stopIfTrue="1" operator="equal">
      <formula>"þ"</formula>
    </cfRule>
  </conditionalFormatting>
  <conditionalFormatting sqref="F14">
    <cfRule type="cellIs" dxfId="466" priority="515" stopIfTrue="1" operator="equal">
      <formula>"þ"</formula>
    </cfRule>
  </conditionalFormatting>
  <conditionalFormatting sqref="F14">
    <cfRule type="cellIs" dxfId="465" priority="514" stopIfTrue="1" operator="equal">
      <formula>"þ"</formula>
    </cfRule>
  </conditionalFormatting>
  <conditionalFormatting sqref="F14">
    <cfRule type="cellIs" dxfId="464" priority="513" stopIfTrue="1" operator="equal">
      <formula>"þ"</formula>
    </cfRule>
  </conditionalFormatting>
  <conditionalFormatting sqref="F14">
    <cfRule type="cellIs" dxfId="463" priority="512" stopIfTrue="1" operator="equal">
      <formula>"þ"</formula>
    </cfRule>
  </conditionalFormatting>
  <conditionalFormatting sqref="F14">
    <cfRule type="cellIs" dxfId="462" priority="511" stopIfTrue="1" operator="equal">
      <formula>"þ"</formula>
    </cfRule>
  </conditionalFormatting>
  <conditionalFormatting sqref="F14">
    <cfRule type="cellIs" dxfId="461" priority="510" stopIfTrue="1" operator="equal">
      <formula>"þ"</formula>
    </cfRule>
  </conditionalFormatting>
  <conditionalFormatting sqref="F14">
    <cfRule type="cellIs" dxfId="460" priority="509" stopIfTrue="1" operator="equal">
      <formula>"þ"</formula>
    </cfRule>
  </conditionalFormatting>
  <conditionalFormatting sqref="F14">
    <cfRule type="cellIs" dxfId="459" priority="508" stopIfTrue="1" operator="equal">
      <formula>"þ"</formula>
    </cfRule>
  </conditionalFormatting>
  <conditionalFormatting sqref="F14">
    <cfRule type="cellIs" dxfId="458" priority="507" stopIfTrue="1" operator="equal">
      <formula>"þ"</formula>
    </cfRule>
  </conditionalFormatting>
  <conditionalFormatting sqref="F14">
    <cfRule type="cellIs" dxfId="457" priority="506" stopIfTrue="1" operator="equal">
      <formula>"þ"</formula>
    </cfRule>
  </conditionalFormatting>
  <conditionalFormatting sqref="F14">
    <cfRule type="cellIs" dxfId="456" priority="505" stopIfTrue="1" operator="equal">
      <formula>"þ"</formula>
    </cfRule>
  </conditionalFormatting>
  <conditionalFormatting sqref="F14">
    <cfRule type="cellIs" dxfId="455" priority="504" stopIfTrue="1" operator="equal">
      <formula>"þ"</formula>
    </cfRule>
  </conditionalFormatting>
  <conditionalFormatting sqref="F14">
    <cfRule type="cellIs" dxfId="454" priority="503" stopIfTrue="1" operator="equal">
      <formula>"þ"</formula>
    </cfRule>
  </conditionalFormatting>
  <conditionalFormatting sqref="F14">
    <cfRule type="cellIs" dxfId="453" priority="502" stopIfTrue="1" operator="equal">
      <formula>"þ"</formula>
    </cfRule>
  </conditionalFormatting>
  <conditionalFormatting sqref="F14">
    <cfRule type="cellIs" dxfId="452" priority="501" stopIfTrue="1" operator="equal">
      <formula>"þ"</formula>
    </cfRule>
  </conditionalFormatting>
  <conditionalFormatting sqref="F14">
    <cfRule type="cellIs" dxfId="451" priority="500" stopIfTrue="1" operator="equal">
      <formula>"þ"</formula>
    </cfRule>
  </conditionalFormatting>
  <conditionalFormatting sqref="F14">
    <cfRule type="cellIs" dxfId="450" priority="499" stopIfTrue="1" operator="equal">
      <formula>"þ"</formula>
    </cfRule>
  </conditionalFormatting>
  <conditionalFormatting sqref="F14">
    <cfRule type="cellIs" dxfId="449" priority="498" stopIfTrue="1" operator="equal">
      <formula>"þ"</formula>
    </cfRule>
  </conditionalFormatting>
  <conditionalFormatting sqref="F14">
    <cfRule type="cellIs" dxfId="448" priority="497" stopIfTrue="1" operator="equal">
      <formula>"þ"</formula>
    </cfRule>
  </conditionalFormatting>
  <conditionalFormatting sqref="F14">
    <cfRule type="cellIs" dxfId="447" priority="496" stopIfTrue="1" operator="equal">
      <formula>"þ"</formula>
    </cfRule>
  </conditionalFormatting>
  <conditionalFormatting sqref="F14">
    <cfRule type="cellIs" dxfId="446" priority="495" stopIfTrue="1" operator="equal">
      <formula>"þ"</formula>
    </cfRule>
  </conditionalFormatting>
  <conditionalFormatting sqref="F14">
    <cfRule type="cellIs" dxfId="445" priority="471" stopIfTrue="1" operator="equal">
      <formula>"þ"</formula>
    </cfRule>
  </conditionalFormatting>
  <conditionalFormatting sqref="F14">
    <cfRule type="cellIs" dxfId="444" priority="470" stopIfTrue="1" operator="equal">
      <formula>"þ"</formula>
    </cfRule>
  </conditionalFormatting>
  <conditionalFormatting sqref="F14">
    <cfRule type="cellIs" dxfId="443" priority="469" stopIfTrue="1" operator="equal">
      <formula>"þ"</formula>
    </cfRule>
  </conditionalFormatting>
  <conditionalFormatting sqref="F14">
    <cfRule type="cellIs" dxfId="442" priority="468" stopIfTrue="1" operator="equal">
      <formula>"þ"</formula>
    </cfRule>
  </conditionalFormatting>
  <conditionalFormatting sqref="F14">
    <cfRule type="cellIs" dxfId="441" priority="467" stopIfTrue="1" operator="equal">
      <formula>"þ"</formula>
    </cfRule>
  </conditionalFormatting>
  <conditionalFormatting sqref="F14">
    <cfRule type="cellIs" dxfId="440" priority="466" stopIfTrue="1" operator="equal">
      <formula>"þ"</formula>
    </cfRule>
  </conditionalFormatting>
  <conditionalFormatting sqref="F14">
    <cfRule type="cellIs" dxfId="439" priority="465" stopIfTrue="1" operator="equal">
      <formula>"þ"</formula>
    </cfRule>
  </conditionalFormatting>
  <conditionalFormatting sqref="F14">
    <cfRule type="cellIs" dxfId="438" priority="464" stopIfTrue="1" operator="equal">
      <formula>"þ"</formula>
    </cfRule>
  </conditionalFormatting>
  <conditionalFormatting sqref="G14">
    <cfRule type="cellIs" dxfId="437" priority="463" stopIfTrue="1" operator="equal">
      <formula>"þ"</formula>
    </cfRule>
  </conditionalFormatting>
  <conditionalFormatting sqref="G14">
    <cfRule type="cellIs" dxfId="436" priority="462" stopIfTrue="1" operator="equal">
      <formula>"þ"</formula>
    </cfRule>
  </conditionalFormatting>
  <conditionalFormatting sqref="G14">
    <cfRule type="cellIs" dxfId="435" priority="461" stopIfTrue="1" operator="equal">
      <formula>"þ"</formula>
    </cfRule>
  </conditionalFormatting>
  <conditionalFormatting sqref="G14">
    <cfRule type="cellIs" dxfId="434" priority="460" stopIfTrue="1" operator="equal">
      <formula>"þ"</formula>
    </cfRule>
  </conditionalFormatting>
  <conditionalFormatting sqref="G14">
    <cfRule type="cellIs" dxfId="433" priority="459" stopIfTrue="1" operator="equal">
      <formula>"þ"</formula>
    </cfRule>
  </conditionalFormatting>
  <conditionalFormatting sqref="G14">
    <cfRule type="cellIs" dxfId="432" priority="458" stopIfTrue="1" operator="equal">
      <formula>"þ"</formula>
    </cfRule>
  </conditionalFormatting>
  <conditionalFormatting sqref="G14">
    <cfRule type="cellIs" dxfId="431" priority="457" stopIfTrue="1" operator="equal">
      <formula>"þ"</formula>
    </cfRule>
  </conditionalFormatting>
  <conditionalFormatting sqref="G14">
    <cfRule type="cellIs" dxfId="430" priority="456" stopIfTrue="1" operator="equal">
      <formula>"þ"</formula>
    </cfRule>
  </conditionalFormatting>
  <conditionalFormatting sqref="G14">
    <cfRule type="cellIs" dxfId="429" priority="455" stopIfTrue="1" operator="equal">
      <formula>"þ"</formula>
    </cfRule>
  </conditionalFormatting>
  <conditionalFormatting sqref="G14">
    <cfRule type="cellIs" dxfId="428" priority="454" stopIfTrue="1" operator="equal">
      <formula>"þ"</formula>
    </cfRule>
  </conditionalFormatting>
  <conditionalFormatting sqref="G14">
    <cfRule type="cellIs" dxfId="427" priority="453" stopIfTrue="1" operator="equal">
      <formula>"þ"</formula>
    </cfRule>
  </conditionalFormatting>
  <conditionalFormatting sqref="G14">
    <cfRule type="cellIs" dxfId="426" priority="452" stopIfTrue="1" operator="equal">
      <formula>"þ"</formula>
    </cfRule>
  </conditionalFormatting>
  <conditionalFormatting sqref="G14">
    <cfRule type="cellIs" dxfId="425" priority="451" stopIfTrue="1" operator="equal">
      <formula>"þ"</formula>
    </cfRule>
  </conditionalFormatting>
  <conditionalFormatting sqref="G14">
    <cfRule type="cellIs" dxfId="424" priority="450" stopIfTrue="1" operator="equal">
      <formula>"þ"</formula>
    </cfRule>
  </conditionalFormatting>
  <conditionalFormatting sqref="G14">
    <cfRule type="cellIs" dxfId="423" priority="449" stopIfTrue="1" operator="equal">
      <formula>"þ"</formula>
    </cfRule>
  </conditionalFormatting>
  <conditionalFormatting sqref="G14">
    <cfRule type="cellIs" dxfId="422" priority="448" stopIfTrue="1" operator="equal">
      <formula>"þ"</formula>
    </cfRule>
  </conditionalFormatting>
  <conditionalFormatting sqref="G14">
    <cfRule type="cellIs" dxfId="421" priority="447" stopIfTrue="1" operator="equal">
      <formula>"þ"</formula>
    </cfRule>
  </conditionalFormatting>
  <conditionalFormatting sqref="G14">
    <cfRule type="cellIs" dxfId="420" priority="446" stopIfTrue="1" operator="equal">
      <formula>"þ"</formula>
    </cfRule>
  </conditionalFormatting>
  <conditionalFormatting sqref="G14">
    <cfRule type="cellIs" dxfId="419" priority="445" stopIfTrue="1" operator="equal">
      <formula>"þ"</formula>
    </cfRule>
  </conditionalFormatting>
  <conditionalFormatting sqref="G14">
    <cfRule type="cellIs" dxfId="418" priority="444" stopIfTrue="1" operator="equal">
      <formula>"þ"</formula>
    </cfRule>
  </conditionalFormatting>
  <conditionalFormatting sqref="G14">
    <cfRule type="cellIs" dxfId="417" priority="443" stopIfTrue="1" operator="equal">
      <formula>"þ"</formula>
    </cfRule>
  </conditionalFormatting>
  <conditionalFormatting sqref="G14">
    <cfRule type="cellIs" dxfId="416" priority="442" stopIfTrue="1" operator="equal">
      <formula>"þ"</formula>
    </cfRule>
  </conditionalFormatting>
  <conditionalFormatting sqref="G14">
    <cfRule type="cellIs" dxfId="415" priority="441" stopIfTrue="1" operator="equal">
      <formula>"þ"</formula>
    </cfRule>
  </conditionalFormatting>
  <conditionalFormatting sqref="G14">
    <cfRule type="cellIs" dxfId="414" priority="440" stopIfTrue="1" operator="equal">
      <formula>"þ"</formula>
    </cfRule>
  </conditionalFormatting>
  <conditionalFormatting sqref="G14">
    <cfRule type="cellIs" dxfId="413" priority="439" stopIfTrue="1" operator="equal">
      <formula>"þ"</formula>
    </cfRule>
  </conditionalFormatting>
  <conditionalFormatting sqref="G14">
    <cfRule type="cellIs" dxfId="412" priority="438" stopIfTrue="1" operator="equal">
      <formula>"þ"</formula>
    </cfRule>
  </conditionalFormatting>
  <conditionalFormatting sqref="G14">
    <cfRule type="cellIs" dxfId="411" priority="437" stopIfTrue="1" operator="equal">
      <formula>"þ"</formula>
    </cfRule>
  </conditionalFormatting>
  <conditionalFormatting sqref="G14">
    <cfRule type="cellIs" dxfId="410" priority="436" stopIfTrue="1" operator="equal">
      <formula>"þ"</formula>
    </cfRule>
  </conditionalFormatting>
  <conditionalFormatting sqref="G14">
    <cfRule type="cellIs" dxfId="409" priority="435" stopIfTrue="1" operator="equal">
      <formula>"þ"</formula>
    </cfRule>
  </conditionalFormatting>
  <conditionalFormatting sqref="G14">
    <cfRule type="cellIs" dxfId="408" priority="434" stopIfTrue="1" operator="equal">
      <formula>"þ"</formula>
    </cfRule>
  </conditionalFormatting>
  <conditionalFormatting sqref="G14">
    <cfRule type="cellIs" dxfId="407" priority="433" stopIfTrue="1" operator="equal">
      <formula>"þ"</formula>
    </cfRule>
  </conditionalFormatting>
  <conditionalFormatting sqref="G14">
    <cfRule type="cellIs" dxfId="406" priority="432" stopIfTrue="1" operator="equal">
      <formula>"þ"</formula>
    </cfRule>
  </conditionalFormatting>
  <conditionalFormatting sqref="G14">
    <cfRule type="cellIs" dxfId="405" priority="431" stopIfTrue="1" operator="equal">
      <formula>"þ"</formula>
    </cfRule>
  </conditionalFormatting>
  <conditionalFormatting sqref="G14">
    <cfRule type="cellIs" dxfId="404" priority="430" stopIfTrue="1" operator="equal">
      <formula>"þ"</formula>
    </cfRule>
  </conditionalFormatting>
  <conditionalFormatting sqref="G14">
    <cfRule type="cellIs" dxfId="403" priority="429" stopIfTrue="1" operator="equal">
      <formula>"þ"</formula>
    </cfRule>
  </conditionalFormatting>
  <conditionalFormatting sqref="G14">
    <cfRule type="cellIs" dxfId="402" priority="428" stopIfTrue="1" operator="equal">
      <formula>"þ"</formula>
    </cfRule>
  </conditionalFormatting>
  <conditionalFormatting sqref="G14">
    <cfRule type="cellIs" dxfId="401" priority="427" stopIfTrue="1" operator="equal">
      <formula>"þ"</formula>
    </cfRule>
  </conditionalFormatting>
  <conditionalFormatting sqref="G14">
    <cfRule type="cellIs" dxfId="400" priority="426" stopIfTrue="1" operator="equal">
      <formula>"þ"</formula>
    </cfRule>
  </conditionalFormatting>
  <conditionalFormatting sqref="F15">
    <cfRule type="cellIs" dxfId="399" priority="423" stopIfTrue="1" operator="equal">
      <formula>"þ"</formula>
    </cfRule>
  </conditionalFormatting>
  <conditionalFormatting sqref="F15">
    <cfRule type="cellIs" dxfId="398" priority="422" stopIfTrue="1" operator="equal">
      <formula>"þ"</formula>
    </cfRule>
  </conditionalFormatting>
  <conditionalFormatting sqref="E15">
    <cfRule type="cellIs" dxfId="397" priority="421" stopIfTrue="1" operator="equal">
      <formula>"þ"</formula>
    </cfRule>
  </conditionalFormatting>
  <conditionalFormatting sqref="E15">
    <cfRule type="cellIs" dxfId="396" priority="420" stopIfTrue="1" operator="equal">
      <formula>"þ"</formula>
    </cfRule>
  </conditionalFormatting>
  <conditionalFormatting sqref="G17">
    <cfRule type="cellIs" dxfId="395" priority="415" stopIfTrue="1" operator="equal">
      <formula>"þ"</formula>
    </cfRule>
  </conditionalFormatting>
  <conditionalFormatting sqref="G17">
    <cfRule type="cellIs" dxfId="394" priority="414" stopIfTrue="1" operator="equal">
      <formula>"þ"</formula>
    </cfRule>
  </conditionalFormatting>
  <conditionalFormatting sqref="F11">
    <cfRule type="cellIs" dxfId="393" priority="407" stopIfTrue="1" operator="equal">
      <formula>"þ"</formula>
    </cfRule>
  </conditionalFormatting>
  <conditionalFormatting sqref="F11">
    <cfRule type="cellIs" dxfId="392" priority="406" stopIfTrue="1" operator="equal">
      <formula>"þ"</formula>
    </cfRule>
  </conditionalFormatting>
  <conditionalFormatting sqref="F11">
    <cfRule type="cellIs" dxfId="391" priority="405" stopIfTrue="1" operator="equal">
      <formula>"þ"</formula>
    </cfRule>
  </conditionalFormatting>
  <conditionalFormatting sqref="F11">
    <cfRule type="cellIs" dxfId="390" priority="404" stopIfTrue="1" operator="equal">
      <formula>"þ"</formula>
    </cfRule>
  </conditionalFormatting>
  <conditionalFormatting sqref="F11">
    <cfRule type="cellIs" dxfId="389" priority="403" stopIfTrue="1" operator="equal">
      <formula>"þ"</formula>
    </cfRule>
  </conditionalFormatting>
  <conditionalFormatting sqref="F11">
    <cfRule type="cellIs" dxfId="388" priority="402" stopIfTrue="1" operator="equal">
      <formula>"þ"</formula>
    </cfRule>
  </conditionalFormatting>
  <conditionalFormatting sqref="F11">
    <cfRule type="cellIs" dxfId="387" priority="401" stopIfTrue="1" operator="equal">
      <formula>"þ"</formula>
    </cfRule>
  </conditionalFormatting>
  <conditionalFormatting sqref="F11">
    <cfRule type="cellIs" dxfId="386" priority="400" stopIfTrue="1" operator="equal">
      <formula>"þ"</formula>
    </cfRule>
  </conditionalFormatting>
  <conditionalFormatting sqref="G11">
    <cfRule type="cellIs" dxfId="385" priority="399" stopIfTrue="1" operator="equal">
      <formula>"þ"</formula>
    </cfRule>
  </conditionalFormatting>
  <conditionalFormatting sqref="G11">
    <cfRule type="cellIs" dxfId="384" priority="398" stopIfTrue="1" operator="equal">
      <formula>"þ"</formula>
    </cfRule>
  </conditionalFormatting>
  <conditionalFormatting sqref="L11">
    <cfRule type="cellIs" dxfId="383" priority="397" stopIfTrue="1" operator="equal">
      <formula>"þ"</formula>
    </cfRule>
  </conditionalFormatting>
  <conditionalFormatting sqref="L11">
    <cfRule type="cellIs" dxfId="382" priority="396" stopIfTrue="1" operator="equal">
      <formula>"þ"</formula>
    </cfRule>
  </conditionalFormatting>
  <conditionalFormatting sqref="F9">
    <cfRule type="cellIs" dxfId="381" priority="395" stopIfTrue="1" operator="equal">
      <formula>"þ"</formula>
    </cfRule>
  </conditionalFormatting>
  <conditionalFormatting sqref="F9">
    <cfRule type="cellIs" dxfId="380" priority="394" stopIfTrue="1" operator="equal">
      <formula>"þ"</formula>
    </cfRule>
  </conditionalFormatting>
  <conditionalFormatting sqref="L13">
    <cfRule type="cellIs" dxfId="379" priority="393" stopIfTrue="1" operator="equal">
      <formula>"þ"</formula>
    </cfRule>
  </conditionalFormatting>
  <conditionalFormatting sqref="L13">
    <cfRule type="cellIs" dxfId="378" priority="392" stopIfTrue="1" operator="equal">
      <formula>"þ"</formula>
    </cfRule>
  </conditionalFormatting>
  <conditionalFormatting sqref="M18">
    <cfRule type="cellIs" dxfId="377" priority="391" stopIfTrue="1" operator="equal">
      <formula>"þ"</formula>
    </cfRule>
  </conditionalFormatting>
  <conditionalFormatting sqref="M18">
    <cfRule type="cellIs" dxfId="376" priority="390" stopIfTrue="1" operator="equal">
      <formula>"þ"</formula>
    </cfRule>
  </conditionalFormatting>
  <conditionalFormatting sqref="K18">
    <cfRule type="cellIs" dxfId="375" priority="389" operator="lessThan">
      <formula>$P$1</formula>
    </cfRule>
  </conditionalFormatting>
  <conditionalFormatting sqref="H18">
    <cfRule type="cellIs" dxfId="374" priority="388" stopIfTrue="1" operator="equal">
      <formula>"þ"</formula>
    </cfRule>
  </conditionalFormatting>
  <conditionalFormatting sqref="H18">
    <cfRule type="cellIs" dxfId="373" priority="387" stopIfTrue="1" operator="equal">
      <formula>"þ"</formula>
    </cfRule>
  </conditionalFormatting>
  <conditionalFormatting sqref="F18">
    <cfRule type="cellIs" dxfId="372" priority="378" stopIfTrue="1" operator="equal">
      <formula>"þ"</formula>
    </cfRule>
  </conditionalFormatting>
  <conditionalFormatting sqref="F18">
    <cfRule type="cellIs" dxfId="371" priority="377" stopIfTrue="1" operator="equal">
      <formula>"þ"</formula>
    </cfRule>
  </conditionalFormatting>
  <conditionalFormatting sqref="E18">
    <cfRule type="cellIs" dxfId="370" priority="376" stopIfTrue="1" operator="equal">
      <formula>"þ"</formula>
    </cfRule>
  </conditionalFormatting>
  <conditionalFormatting sqref="E18">
    <cfRule type="cellIs" dxfId="369" priority="375" stopIfTrue="1" operator="equal">
      <formula>"þ"</formula>
    </cfRule>
  </conditionalFormatting>
  <conditionalFormatting sqref="G18">
    <cfRule type="cellIs" dxfId="368" priority="374" stopIfTrue="1" operator="equal">
      <formula>"þ"</formula>
    </cfRule>
  </conditionalFormatting>
  <conditionalFormatting sqref="G18">
    <cfRule type="cellIs" dxfId="367" priority="373" stopIfTrue="1" operator="equal">
      <formula>"þ"</formula>
    </cfRule>
  </conditionalFormatting>
  <conditionalFormatting sqref="G3">
    <cfRule type="cellIs" dxfId="366" priority="372" stopIfTrue="1" operator="equal">
      <formula>"þ"</formula>
    </cfRule>
  </conditionalFormatting>
  <conditionalFormatting sqref="E12:F12">
    <cfRule type="cellIs" dxfId="365" priority="361" stopIfTrue="1" operator="equal">
      <formula>"þ"</formula>
    </cfRule>
  </conditionalFormatting>
  <conditionalFormatting sqref="E12:F12">
    <cfRule type="cellIs" dxfId="364" priority="360" stopIfTrue="1" operator="equal">
      <formula>"þ"</formula>
    </cfRule>
  </conditionalFormatting>
  <conditionalFormatting sqref="E12:F12">
    <cfRule type="cellIs" dxfId="363" priority="359" stopIfTrue="1" operator="equal">
      <formula>"þ"</formula>
    </cfRule>
  </conditionalFormatting>
  <conditionalFormatting sqref="E12:F12">
    <cfRule type="cellIs" dxfId="362" priority="358" stopIfTrue="1" operator="equal">
      <formula>"þ"</formula>
    </cfRule>
  </conditionalFormatting>
  <conditionalFormatting sqref="E12:F12">
    <cfRule type="cellIs" dxfId="361" priority="357" stopIfTrue="1" operator="equal">
      <formula>"þ"</formula>
    </cfRule>
  </conditionalFormatting>
  <conditionalFormatting sqref="E12:F12">
    <cfRule type="cellIs" dxfId="360" priority="356" stopIfTrue="1" operator="equal">
      <formula>"þ"</formula>
    </cfRule>
  </conditionalFormatting>
  <conditionalFormatting sqref="E12:F12">
    <cfRule type="cellIs" dxfId="359" priority="355" stopIfTrue="1" operator="equal">
      <formula>"þ"</formula>
    </cfRule>
  </conditionalFormatting>
  <conditionalFormatting sqref="E12:F12">
    <cfRule type="cellIs" dxfId="358" priority="354" stopIfTrue="1" operator="equal">
      <formula>"þ"</formula>
    </cfRule>
  </conditionalFormatting>
  <conditionalFormatting sqref="E12">
    <cfRule type="cellIs" dxfId="357" priority="353" stopIfTrue="1" operator="equal">
      <formula>"þ"</formula>
    </cfRule>
  </conditionalFormatting>
  <conditionalFormatting sqref="E12">
    <cfRule type="cellIs" dxfId="356" priority="352" stopIfTrue="1" operator="equal">
      <formula>"þ"</formula>
    </cfRule>
  </conditionalFormatting>
  <conditionalFormatting sqref="E12">
    <cfRule type="cellIs" dxfId="355" priority="351" stopIfTrue="1" operator="equal">
      <formula>"þ"</formula>
    </cfRule>
  </conditionalFormatting>
  <conditionalFormatting sqref="E12">
    <cfRule type="cellIs" dxfId="354" priority="350" stopIfTrue="1" operator="equal">
      <formula>"þ"</formula>
    </cfRule>
  </conditionalFormatting>
  <conditionalFormatting sqref="E12">
    <cfRule type="cellIs" dxfId="353" priority="349" stopIfTrue="1" operator="equal">
      <formula>"þ"</formula>
    </cfRule>
  </conditionalFormatting>
  <conditionalFormatting sqref="E12">
    <cfRule type="cellIs" dxfId="352" priority="348" stopIfTrue="1" operator="equal">
      <formula>"þ"</formula>
    </cfRule>
  </conditionalFormatting>
  <conditionalFormatting sqref="E12">
    <cfRule type="cellIs" dxfId="351" priority="347" stopIfTrue="1" operator="equal">
      <formula>"þ"</formula>
    </cfRule>
  </conditionalFormatting>
  <conditionalFormatting sqref="E12">
    <cfRule type="cellIs" dxfId="350" priority="346" stopIfTrue="1" operator="equal">
      <formula>"þ"</formula>
    </cfRule>
  </conditionalFormatting>
  <conditionalFormatting sqref="E12">
    <cfRule type="cellIs" dxfId="349" priority="345" stopIfTrue="1" operator="equal">
      <formula>"þ"</formula>
    </cfRule>
  </conditionalFormatting>
  <conditionalFormatting sqref="E12">
    <cfRule type="cellIs" dxfId="348" priority="344" stopIfTrue="1" operator="equal">
      <formula>"þ"</formula>
    </cfRule>
  </conditionalFormatting>
  <conditionalFormatting sqref="E12">
    <cfRule type="cellIs" dxfId="347" priority="343" stopIfTrue="1" operator="equal">
      <formula>"þ"</formula>
    </cfRule>
  </conditionalFormatting>
  <conditionalFormatting sqref="E12">
    <cfRule type="cellIs" dxfId="346" priority="342" stopIfTrue="1" operator="equal">
      <formula>"þ"</formula>
    </cfRule>
  </conditionalFormatting>
  <conditionalFormatting sqref="G12">
    <cfRule type="cellIs" dxfId="345" priority="341" stopIfTrue="1" operator="equal">
      <formula>"þ"</formula>
    </cfRule>
  </conditionalFormatting>
  <conditionalFormatting sqref="G12">
    <cfRule type="cellIs" dxfId="344" priority="340" stopIfTrue="1" operator="equal">
      <formula>"þ"</formula>
    </cfRule>
  </conditionalFormatting>
  <conditionalFormatting sqref="G12">
    <cfRule type="cellIs" dxfId="343" priority="339" stopIfTrue="1" operator="equal">
      <formula>"þ"</formula>
    </cfRule>
  </conditionalFormatting>
  <conditionalFormatting sqref="G12">
    <cfRule type="cellIs" dxfId="342" priority="338" stopIfTrue="1" operator="equal">
      <formula>"þ"</formula>
    </cfRule>
  </conditionalFormatting>
  <conditionalFormatting sqref="G12">
    <cfRule type="cellIs" dxfId="341" priority="337" stopIfTrue="1" operator="equal">
      <formula>"þ"</formula>
    </cfRule>
  </conditionalFormatting>
  <conditionalFormatting sqref="G12">
    <cfRule type="cellIs" dxfId="340" priority="336" stopIfTrue="1" operator="equal">
      <formula>"þ"</formula>
    </cfRule>
  </conditionalFormatting>
  <conditionalFormatting sqref="G12">
    <cfRule type="cellIs" dxfId="339" priority="335" stopIfTrue="1" operator="equal">
      <formula>"þ"</formula>
    </cfRule>
  </conditionalFormatting>
  <conditionalFormatting sqref="G12">
    <cfRule type="cellIs" dxfId="338" priority="334" stopIfTrue="1" operator="equal">
      <formula>"þ"</formula>
    </cfRule>
  </conditionalFormatting>
  <conditionalFormatting sqref="L17">
    <cfRule type="cellIs" dxfId="333" priority="306" stopIfTrue="1" operator="equal">
      <formula>"þ"</formula>
    </cfRule>
  </conditionalFormatting>
  <conditionalFormatting sqref="L17">
    <cfRule type="cellIs" dxfId="332" priority="305" stopIfTrue="1" operator="equal">
      <formula>"þ"</formula>
    </cfRule>
  </conditionalFormatting>
  <conditionalFormatting sqref="F14">
    <cfRule type="cellIs" dxfId="331" priority="304" stopIfTrue="1" operator="equal">
      <formula>"þ"</formula>
    </cfRule>
  </conditionalFormatting>
  <conditionalFormatting sqref="F14">
    <cfRule type="cellIs" dxfId="330" priority="303" stopIfTrue="1" operator="equal">
      <formula>"þ"</formula>
    </cfRule>
  </conditionalFormatting>
  <conditionalFormatting sqref="F14">
    <cfRule type="cellIs" dxfId="329" priority="302" stopIfTrue="1" operator="equal">
      <formula>"þ"</formula>
    </cfRule>
  </conditionalFormatting>
  <conditionalFormatting sqref="F14">
    <cfRule type="cellIs" dxfId="328" priority="301" stopIfTrue="1" operator="equal">
      <formula>"þ"</formula>
    </cfRule>
  </conditionalFormatting>
  <conditionalFormatting sqref="F14">
    <cfRule type="cellIs" dxfId="327" priority="300" stopIfTrue="1" operator="equal">
      <formula>"þ"</formula>
    </cfRule>
  </conditionalFormatting>
  <conditionalFormatting sqref="F14">
    <cfRule type="cellIs" dxfId="326" priority="299" stopIfTrue="1" operator="equal">
      <formula>"þ"</formula>
    </cfRule>
  </conditionalFormatting>
  <conditionalFormatting sqref="F14">
    <cfRule type="cellIs" dxfId="325" priority="298" stopIfTrue="1" operator="equal">
      <formula>"þ"</formula>
    </cfRule>
  </conditionalFormatting>
  <conditionalFormatting sqref="F14">
    <cfRule type="cellIs" dxfId="324" priority="297" stopIfTrue="1" operator="equal">
      <formula>"þ"</formula>
    </cfRule>
  </conditionalFormatting>
  <conditionalFormatting sqref="F14">
    <cfRule type="cellIs" dxfId="323" priority="296" stopIfTrue="1" operator="equal">
      <formula>"þ"</formula>
    </cfRule>
  </conditionalFormatting>
  <conditionalFormatting sqref="F14">
    <cfRule type="cellIs" dxfId="322" priority="295" stopIfTrue="1" operator="equal">
      <formula>"þ"</formula>
    </cfRule>
  </conditionalFormatting>
  <conditionalFormatting sqref="F14">
    <cfRule type="cellIs" dxfId="321" priority="294" stopIfTrue="1" operator="equal">
      <formula>"þ"</formula>
    </cfRule>
  </conditionalFormatting>
  <conditionalFormatting sqref="F14">
    <cfRule type="cellIs" dxfId="320" priority="293" stopIfTrue="1" operator="equal">
      <formula>"þ"</formula>
    </cfRule>
  </conditionalFormatting>
  <conditionalFormatting sqref="F14">
    <cfRule type="cellIs" dxfId="319" priority="292" stopIfTrue="1" operator="equal">
      <formula>"þ"</formula>
    </cfRule>
  </conditionalFormatting>
  <conditionalFormatting sqref="F14">
    <cfRule type="cellIs" dxfId="318" priority="291" stopIfTrue="1" operator="equal">
      <formula>"þ"</formula>
    </cfRule>
  </conditionalFormatting>
  <conditionalFormatting sqref="F14">
    <cfRule type="cellIs" dxfId="317" priority="290" stopIfTrue="1" operator="equal">
      <formula>"þ"</formula>
    </cfRule>
  </conditionalFormatting>
  <conditionalFormatting sqref="F14">
    <cfRule type="cellIs" dxfId="316" priority="289" stopIfTrue="1" operator="equal">
      <formula>"þ"</formula>
    </cfRule>
  </conditionalFormatting>
  <conditionalFormatting sqref="F14">
    <cfRule type="cellIs" dxfId="315" priority="288" stopIfTrue="1" operator="equal">
      <formula>"þ"</formula>
    </cfRule>
  </conditionalFormatting>
  <conditionalFormatting sqref="F14">
    <cfRule type="cellIs" dxfId="314" priority="287" stopIfTrue="1" operator="equal">
      <formula>"þ"</formula>
    </cfRule>
  </conditionalFormatting>
  <conditionalFormatting sqref="F14">
    <cfRule type="cellIs" dxfId="313" priority="286" stopIfTrue="1" operator="equal">
      <formula>"þ"</formula>
    </cfRule>
  </conditionalFormatting>
  <conditionalFormatting sqref="F14">
    <cfRule type="cellIs" dxfId="312" priority="285" stopIfTrue="1" operator="equal">
      <formula>"þ"</formula>
    </cfRule>
  </conditionalFormatting>
  <conditionalFormatting sqref="F14">
    <cfRule type="cellIs" dxfId="311" priority="284" stopIfTrue="1" operator="equal">
      <formula>"þ"</formula>
    </cfRule>
  </conditionalFormatting>
  <conditionalFormatting sqref="F14">
    <cfRule type="cellIs" dxfId="310" priority="283" stopIfTrue="1" operator="equal">
      <formula>"þ"</formula>
    </cfRule>
  </conditionalFormatting>
  <conditionalFormatting sqref="F14">
    <cfRule type="cellIs" dxfId="309" priority="282" stopIfTrue="1" operator="equal">
      <formula>"þ"</formula>
    </cfRule>
  </conditionalFormatting>
  <conditionalFormatting sqref="F14">
    <cfRule type="cellIs" dxfId="308" priority="281" stopIfTrue="1" operator="equal">
      <formula>"þ"</formula>
    </cfRule>
  </conditionalFormatting>
  <conditionalFormatting sqref="F14">
    <cfRule type="cellIs" dxfId="307" priority="280" stopIfTrue="1" operator="equal">
      <formula>"þ"</formula>
    </cfRule>
  </conditionalFormatting>
  <conditionalFormatting sqref="F14">
    <cfRule type="cellIs" dxfId="306" priority="279" stopIfTrue="1" operator="equal">
      <formula>"þ"</formula>
    </cfRule>
  </conditionalFormatting>
  <conditionalFormatting sqref="F14">
    <cfRule type="cellIs" dxfId="305" priority="278" stopIfTrue="1" operator="equal">
      <formula>"þ"</formula>
    </cfRule>
  </conditionalFormatting>
  <conditionalFormatting sqref="F14">
    <cfRule type="cellIs" dxfId="304" priority="277" stopIfTrue="1" operator="equal">
      <formula>"þ"</formula>
    </cfRule>
  </conditionalFormatting>
  <conditionalFormatting sqref="F14">
    <cfRule type="cellIs" dxfId="303" priority="276" stopIfTrue="1" operator="equal">
      <formula>"þ"</formula>
    </cfRule>
  </conditionalFormatting>
  <conditionalFormatting sqref="F14">
    <cfRule type="cellIs" dxfId="302" priority="275" stopIfTrue="1" operator="equal">
      <formula>"þ"</formula>
    </cfRule>
  </conditionalFormatting>
  <conditionalFormatting sqref="F14">
    <cfRule type="cellIs" dxfId="301" priority="274" stopIfTrue="1" operator="equal">
      <formula>"þ"</formula>
    </cfRule>
  </conditionalFormatting>
  <conditionalFormatting sqref="F14">
    <cfRule type="cellIs" dxfId="300" priority="273" stopIfTrue="1" operator="equal">
      <formula>"þ"</formula>
    </cfRule>
  </conditionalFormatting>
  <conditionalFormatting sqref="F14">
    <cfRule type="cellIs" dxfId="299" priority="272" stopIfTrue="1" operator="equal">
      <formula>"þ"</formula>
    </cfRule>
  </conditionalFormatting>
  <conditionalFormatting sqref="F14">
    <cfRule type="cellIs" dxfId="298" priority="271" stopIfTrue="1" operator="equal">
      <formula>"þ"</formula>
    </cfRule>
  </conditionalFormatting>
  <conditionalFormatting sqref="F14">
    <cfRule type="cellIs" dxfId="297" priority="270" stopIfTrue="1" operator="equal">
      <formula>"þ"</formula>
    </cfRule>
  </conditionalFormatting>
  <conditionalFormatting sqref="F14">
    <cfRule type="cellIs" dxfId="296" priority="269" stopIfTrue="1" operator="equal">
      <formula>"þ"</formula>
    </cfRule>
  </conditionalFormatting>
  <conditionalFormatting sqref="F14">
    <cfRule type="cellIs" dxfId="295" priority="268" stopIfTrue="1" operator="equal">
      <formula>"þ"</formula>
    </cfRule>
  </conditionalFormatting>
  <conditionalFormatting sqref="F14">
    <cfRule type="cellIs" dxfId="294" priority="267" stopIfTrue="1" operator="equal">
      <formula>"þ"</formula>
    </cfRule>
  </conditionalFormatting>
  <conditionalFormatting sqref="F14">
    <cfRule type="cellIs" dxfId="293" priority="266" stopIfTrue="1" operator="equal">
      <formula>"þ"</formula>
    </cfRule>
  </conditionalFormatting>
  <conditionalFormatting sqref="F14">
    <cfRule type="cellIs" dxfId="292" priority="265" stopIfTrue="1" operator="equal">
      <formula>"þ"</formula>
    </cfRule>
  </conditionalFormatting>
  <conditionalFormatting sqref="F14">
    <cfRule type="cellIs" dxfId="291" priority="264" stopIfTrue="1" operator="equal">
      <formula>"þ"</formula>
    </cfRule>
  </conditionalFormatting>
  <conditionalFormatting sqref="F14">
    <cfRule type="cellIs" dxfId="290" priority="263" stopIfTrue="1" operator="equal">
      <formula>"þ"</formula>
    </cfRule>
  </conditionalFormatting>
  <conditionalFormatting sqref="F14">
    <cfRule type="cellIs" dxfId="289" priority="262" stopIfTrue="1" operator="equal">
      <formula>"þ"</formula>
    </cfRule>
  </conditionalFormatting>
  <conditionalFormatting sqref="F14">
    <cfRule type="cellIs" dxfId="288" priority="261" stopIfTrue="1" operator="equal">
      <formula>"þ"</formula>
    </cfRule>
  </conditionalFormatting>
  <conditionalFormatting sqref="F14">
    <cfRule type="cellIs" dxfId="287" priority="260" stopIfTrue="1" operator="equal">
      <formula>"þ"</formula>
    </cfRule>
  </conditionalFormatting>
  <conditionalFormatting sqref="F14">
    <cfRule type="cellIs" dxfId="286" priority="259" stopIfTrue="1" operator="equal">
      <formula>"þ"</formula>
    </cfRule>
  </conditionalFormatting>
  <conditionalFormatting sqref="F14">
    <cfRule type="cellIs" dxfId="285" priority="258" stopIfTrue="1" operator="equal">
      <formula>"þ"</formula>
    </cfRule>
  </conditionalFormatting>
  <conditionalFormatting sqref="F14">
    <cfRule type="cellIs" dxfId="284" priority="257" stopIfTrue="1" operator="equal">
      <formula>"þ"</formula>
    </cfRule>
  </conditionalFormatting>
  <conditionalFormatting sqref="F14">
    <cfRule type="cellIs" dxfId="283" priority="256" stopIfTrue="1" operator="equal">
      <formula>"þ"</formula>
    </cfRule>
  </conditionalFormatting>
  <conditionalFormatting sqref="F14">
    <cfRule type="cellIs" dxfId="282" priority="255" stopIfTrue="1" operator="equal">
      <formula>"þ"</formula>
    </cfRule>
  </conditionalFormatting>
  <conditionalFormatting sqref="L14">
    <cfRule type="cellIs" dxfId="281" priority="254" stopIfTrue="1" operator="equal">
      <formula>"þ"</formula>
    </cfRule>
  </conditionalFormatting>
  <conditionalFormatting sqref="L14">
    <cfRule type="cellIs" dxfId="280" priority="253" stopIfTrue="1" operator="equal">
      <formula>"þ"</formula>
    </cfRule>
  </conditionalFormatting>
  <conditionalFormatting sqref="L14">
    <cfRule type="cellIs" dxfId="279" priority="252" stopIfTrue="1" operator="equal">
      <formula>"þ"</formula>
    </cfRule>
  </conditionalFormatting>
  <conditionalFormatting sqref="L14">
    <cfRule type="cellIs" dxfId="278" priority="251" stopIfTrue="1" operator="equal">
      <formula>"þ"</formula>
    </cfRule>
  </conditionalFormatting>
  <conditionalFormatting sqref="L18">
    <cfRule type="cellIs" dxfId="277" priority="250" stopIfTrue="1" operator="equal">
      <formula>"þ"</formula>
    </cfRule>
  </conditionalFormatting>
  <conditionalFormatting sqref="L18">
    <cfRule type="cellIs" dxfId="276" priority="249" stopIfTrue="1" operator="equal">
      <formula>"þ"</formula>
    </cfRule>
  </conditionalFormatting>
  <conditionalFormatting sqref="F5">
    <cfRule type="cellIs" dxfId="275" priority="235" stopIfTrue="1" operator="equal">
      <formula>"þ"</formula>
    </cfRule>
  </conditionalFormatting>
  <conditionalFormatting sqref="F5">
    <cfRule type="cellIs" dxfId="274" priority="234" stopIfTrue="1" operator="equal">
      <formula>"þ"</formula>
    </cfRule>
  </conditionalFormatting>
  <conditionalFormatting sqref="F5">
    <cfRule type="cellIs" dxfId="273" priority="233" stopIfTrue="1" operator="equal">
      <formula>"þ"</formula>
    </cfRule>
  </conditionalFormatting>
  <conditionalFormatting sqref="F5">
    <cfRule type="cellIs" dxfId="272" priority="232" stopIfTrue="1" operator="equal">
      <formula>"þ"</formula>
    </cfRule>
  </conditionalFormatting>
  <conditionalFormatting sqref="F5">
    <cfRule type="cellIs" dxfId="271" priority="231" stopIfTrue="1" operator="equal">
      <formula>"þ"</formula>
    </cfRule>
  </conditionalFormatting>
  <conditionalFormatting sqref="F5">
    <cfRule type="cellIs" dxfId="270" priority="230" stopIfTrue="1" operator="equal">
      <formula>"þ"</formula>
    </cfRule>
  </conditionalFormatting>
  <conditionalFormatting sqref="F5">
    <cfRule type="cellIs" dxfId="269" priority="229" stopIfTrue="1" operator="equal">
      <formula>"þ"</formula>
    </cfRule>
  </conditionalFormatting>
  <conditionalFormatting sqref="F5">
    <cfRule type="cellIs" dxfId="268" priority="228" stopIfTrue="1" operator="equal">
      <formula>"þ"</formula>
    </cfRule>
  </conditionalFormatting>
  <conditionalFormatting sqref="F5">
    <cfRule type="cellIs" dxfId="267" priority="227" stopIfTrue="1" operator="equal">
      <formula>"þ"</formula>
    </cfRule>
  </conditionalFormatting>
  <conditionalFormatting sqref="F5">
    <cfRule type="cellIs" dxfId="266" priority="226" stopIfTrue="1" operator="equal">
      <formula>"þ"</formula>
    </cfRule>
  </conditionalFormatting>
  <conditionalFormatting sqref="F5">
    <cfRule type="cellIs" dxfId="265" priority="225" stopIfTrue="1" operator="equal">
      <formula>"þ"</formula>
    </cfRule>
  </conditionalFormatting>
  <conditionalFormatting sqref="F5">
    <cfRule type="cellIs" dxfId="264" priority="224" stopIfTrue="1" operator="equal">
      <formula>"þ"</formula>
    </cfRule>
  </conditionalFormatting>
  <conditionalFormatting sqref="F5">
    <cfRule type="cellIs" dxfId="263" priority="223" stopIfTrue="1" operator="equal">
      <formula>"þ"</formula>
    </cfRule>
  </conditionalFormatting>
  <conditionalFormatting sqref="F5">
    <cfRule type="cellIs" dxfId="262" priority="222" stopIfTrue="1" operator="equal">
      <formula>"þ"</formula>
    </cfRule>
  </conditionalFormatting>
  <conditionalFormatting sqref="F5">
    <cfRule type="cellIs" dxfId="261" priority="221" stopIfTrue="1" operator="equal">
      <formula>"þ"</formula>
    </cfRule>
  </conditionalFormatting>
  <conditionalFormatting sqref="F5">
    <cfRule type="cellIs" dxfId="260" priority="220" stopIfTrue="1" operator="equal">
      <formula>"þ"</formula>
    </cfRule>
  </conditionalFormatting>
  <conditionalFormatting sqref="E5">
    <cfRule type="cellIs" dxfId="259" priority="219" stopIfTrue="1" operator="equal">
      <formula>"þ"</formula>
    </cfRule>
  </conditionalFormatting>
  <conditionalFormatting sqref="E5">
    <cfRule type="cellIs" dxfId="258" priority="218" stopIfTrue="1" operator="equal">
      <formula>"þ"</formula>
    </cfRule>
  </conditionalFormatting>
  <conditionalFormatting sqref="E5">
    <cfRule type="cellIs" dxfId="257" priority="217" stopIfTrue="1" operator="equal">
      <formula>"þ"</formula>
    </cfRule>
  </conditionalFormatting>
  <conditionalFormatting sqref="E5">
    <cfRule type="cellIs" dxfId="256" priority="216" stopIfTrue="1" operator="equal">
      <formula>"þ"</formula>
    </cfRule>
  </conditionalFormatting>
  <conditionalFormatting sqref="E5">
    <cfRule type="cellIs" dxfId="255" priority="215" stopIfTrue="1" operator="equal">
      <formula>"þ"</formula>
    </cfRule>
  </conditionalFormatting>
  <conditionalFormatting sqref="E5">
    <cfRule type="cellIs" dxfId="254" priority="214" stopIfTrue="1" operator="equal">
      <formula>"þ"</formula>
    </cfRule>
  </conditionalFormatting>
  <conditionalFormatting sqref="E5">
    <cfRule type="cellIs" dxfId="253" priority="213" stopIfTrue="1" operator="equal">
      <formula>"þ"</formula>
    </cfRule>
  </conditionalFormatting>
  <conditionalFormatting sqref="E5">
    <cfRule type="cellIs" dxfId="252" priority="212" stopIfTrue="1" operator="equal">
      <formula>"þ"</formula>
    </cfRule>
  </conditionalFormatting>
  <conditionalFormatting sqref="E5">
    <cfRule type="cellIs" dxfId="251" priority="211" stopIfTrue="1" operator="equal">
      <formula>"þ"</formula>
    </cfRule>
  </conditionalFormatting>
  <conditionalFormatting sqref="E5">
    <cfRule type="cellIs" dxfId="250" priority="210" stopIfTrue="1" operator="equal">
      <formula>"þ"</formula>
    </cfRule>
  </conditionalFormatting>
  <conditionalFormatting sqref="E5">
    <cfRule type="cellIs" dxfId="249" priority="209" stopIfTrue="1" operator="equal">
      <formula>"þ"</formula>
    </cfRule>
  </conditionalFormatting>
  <conditionalFormatting sqref="E5">
    <cfRule type="cellIs" dxfId="248" priority="208" stopIfTrue="1" operator="equal">
      <formula>"þ"</formula>
    </cfRule>
  </conditionalFormatting>
  <conditionalFormatting sqref="E5">
    <cfRule type="cellIs" dxfId="247" priority="207" stopIfTrue="1" operator="equal">
      <formula>"þ"</formula>
    </cfRule>
  </conditionalFormatting>
  <conditionalFormatting sqref="E5">
    <cfRule type="cellIs" dxfId="246" priority="206" stopIfTrue="1" operator="equal">
      <formula>"þ"</formula>
    </cfRule>
  </conditionalFormatting>
  <conditionalFormatting sqref="E5">
    <cfRule type="cellIs" dxfId="245" priority="205" stopIfTrue="1" operator="equal">
      <formula>"þ"</formula>
    </cfRule>
  </conditionalFormatting>
  <conditionalFormatting sqref="E5">
    <cfRule type="cellIs" dxfId="244" priority="204" stopIfTrue="1" operator="equal">
      <formula>"þ"</formula>
    </cfRule>
  </conditionalFormatting>
  <conditionalFormatting sqref="G5">
    <cfRule type="cellIs" dxfId="243" priority="203" stopIfTrue="1" operator="equal">
      <formula>"þ"</formula>
    </cfRule>
  </conditionalFormatting>
  <conditionalFormatting sqref="G5">
    <cfRule type="cellIs" dxfId="242" priority="202" stopIfTrue="1" operator="equal">
      <formula>"þ"</formula>
    </cfRule>
  </conditionalFormatting>
  <conditionalFormatting sqref="G5">
    <cfRule type="cellIs" dxfId="241" priority="201" stopIfTrue="1" operator="equal">
      <formula>"þ"</formula>
    </cfRule>
  </conditionalFormatting>
  <conditionalFormatting sqref="G5">
    <cfRule type="cellIs" dxfId="240" priority="200" stopIfTrue="1" operator="equal">
      <formula>"þ"</formula>
    </cfRule>
  </conditionalFormatting>
  <conditionalFormatting sqref="G5">
    <cfRule type="cellIs" dxfId="239" priority="199" stopIfTrue="1" operator="equal">
      <formula>"þ"</formula>
    </cfRule>
  </conditionalFormatting>
  <conditionalFormatting sqref="G5">
    <cfRule type="cellIs" dxfId="238" priority="198" stopIfTrue="1" operator="equal">
      <formula>"þ"</formula>
    </cfRule>
  </conditionalFormatting>
  <conditionalFormatting sqref="G5">
    <cfRule type="cellIs" dxfId="237" priority="197" stopIfTrue="1" operator="equal">
      <formula>"þ"</formula>
    </cfRule>
  </conditionalFormatting>
  <conditionalFormatting sqref="G5">
    <cfRule type="cellIs" dxfId="236" priority="196" stopIfTrue="1" operator="equal">
      <formula>"þ"</formula>
    </cfRule>
  </conditionalFormatting>
  <conditionalFormatting sqref="G5">
    <cfRule type="cellIs" dxfId="235" priority="195" stopIfTrue="1" operator="equal">
      <formula>"þ"</formula>
    </cfRule>
  </conditionalFormatting>
  <conditionalFormatting sqref="G5">
    <cfRule type="cellIs" dxfId="234" priority="194" stopIfTrue="1" operator="equal">
      <formula>"þ"</formula>
    </cfRule>
  </conditionalFormatting>
  <conditionalFormatting sqref="G5">
    <cfRule type="cellIs" dxfId="233" priority="193" stopIfTrue="1" operator="equal">
      <formula>"þ"</formula>
    </cfRule>
  </conditionalFormatting>
  <conditionalFormatting sqref="G5">
    <cfRule type="cellIs" dxfId="232" priority="192" stopIfTrue="1" operator="equal">
      <formula>"þ"</formula>
    </cfRule>
  </conditionalFormatting>
  <conditionalFormatting sqref="G5">
    <cfRule type="cellIs" dxfId="231" priority="191" stopIfTrue="1" operator="equal">
      <formula>"þ"</formula>
    </cfRule>
  </conditionalFormatting>
  <conditionalFormatting sqref="G5">
    <cfRule type="cellIs" dxfId="230" priority="190" stopIfTrue="1" operator="equal">
      <formula>"þ"</formula>
    </cfRule>
  </conditionalFormatting>
  <conditionalFormatting sqref="G5">
    <cfRule type="cellIs" dxfId="229" priority="189" stopIfTrue="1" operator="equal">
      <formula>"þ"</formula>
    </cfRule>
  </conditionalFormatting>
  <conditionalFormatting sqref="G5">
    <cfRule type="cellIs" dxfId="228" priority="188" stopIfTrue="1" operator="equal">
      <formula>"þ"</formula>
    </cfRule>
  </conditionalFormatting>
  <conditionalFormatting sqref="G3">
    <cfRule type="cellIs" dxfId="227" priority="183" stopIfTrue="1" operator="equal">
      <formula>"þ"</formula>
    </cfRule>
  </conditionalFormatting>
  <conditionalFormatting sqref="F3">
    <cfRule type="cellIs" dxfId="226" priority="182" stopIfTrue="1" operator="equal">
      <formula>"þ"</formula>
    </cfRule>
  </conditionalFormatting>
  <conditionalFormatting sqref="L5 L7:L8">
    <cfRule type="cellIs" dxfId="225" priority="181" stopIfTrue="1" operator="equal">
      <formula>"þ"</formula>
    </cfRule>
  </conditionalFormatting>
  <conditionalFormatting sqref="L5 L7:L8">
    <cfRule type="cellIs" dxfId="224" priority="180" stopIfTrue="1" operator="equal">
      <formula>"þ"</formula>
    </cfRule>
  </conditionalFormatting>
  <conditionalFormatting sqref="G15">
    <cfRule type="cellIs" dxfId="223" priority="179" stopIfTrue="1" operator="equal">
      <formula>"þ"</formula>
    </cfRule>
  </conditionalFormatting>
  <conditionalFormatting sqref="G15">
    <cfRule type="cellIs" dxfId="222" priority="178" stopIfTrue="1" operator="equal">
      <formula>"þ"</formula>
    </cfRule>
  </conditionalFormatting>
  <conditionalFormatting sqref="G15">
    <cfRule type="cellIs" dxfId="221" priority="177" stopIfTrue="1" operator="equal">
      <formula>"þ"</formula>
    </cfRule>
  </conditionalFormatting>
  <conditionalFormatting sqref="G15">
    <cfRule type="cellIs" dxfId="220" priority="176" stopIfTrue="1" operator="equal">
      <formula>"þ"</formula>
    </cfRule>
  </conditionalFormatting>
  <conditionalFormatting sqref="H9">
    <cfRule type="cellIs" dxfId="219" priority="173" stopIfTrue="1" operator="equal">
      <formula>"þ"</formula>
    </cfRule>
  </conditionalFormatting>
  <conditionalFormatting sqref="H9">
    <cfRule type="cellIs" dxfId="218" priority="172" stopIfTrue="1" operator="equal">
      <formula>"þ"</formula>
    </cfRule>
  </conditionalFormatting>
  <conditionalFormatting sqref="L9">
    <cfRule type="cellIs" dxfId="217" priority="171" stopIfTrue="1" operator="equal">
      <formula>"þ"</formula>
    </cfRule>
  </conditionalFormatting>
  <conditionalFormatting sqref="L9">
    <cfRule type="cellIs" dxfId="216" priority="170" stopIfTrue="1" operator="equal">
      <formula>"þ"</formula>
    </cfRule>
  </conditionalFormatting>
  <conditionalFormatting sqref="L9">
    <cfRule type="cellIs" dxfId="215" priority="169" stopIfTrue="1" operator="equal">
      <formula>"þ"</formula>
    </cfRule>
  </conditionalFormatting>
  <conditionalFormatting sqref="L9">
    <cfRule type="cellIs" dxfId="214" priority="168" stopIfTrue="1" operator="equal">
      <formula>"þ"</formula>
    </cfRule>
  </conditionalFormatting>
  <conditionalFormatting sqref="L6">
    <cfRule type="cellIs" dxfId="213" priority="167" stopIfTrue="1" operator="equal">
      <formula>"þ"</formula>
    </cfRule>
  </conditionalFormatting>
  <conditionalFormatting sqref="L6">
    <cfRule type="cellIs" dxfId="212" priority="166" stopIfTrue="1" operator="equal">
      <formula>"þ"</formula>
    </cfRule>
  </conditionalFormatting>
  <conditionalFormatting sqref="F4">
    <cfRule type="cellIs" dxfId="211" priority="164" stopIfTrue="1" operator="equal">
      <formula>"þ"</formula>
    </cfRule>
  </conditionalFormatting>
  <conditionalFormatting sqref="F4">
    <cfRule type="cellIs" dxfId="210" priority="163" stopIfTrue="1" operator="equal">
      <formula>"þ"</formula>
    </cfRule>
  </conditionalFormatting>
  <conditionalFormatting sqref="F4">
    <cfRule type="cellIs" dxfId="209" priority="162" stopIfTrue="1" operator="equal">
      <formula>"þ"</formula>
    </cfRule>
  </conditionalFormatting>
  <conditionalFormatting sqref="F4">
    <cfRule type="cellIs" dxfId="208" priority="161" stopIfTrue="1" operator="equal">
      <formula>"þ"</formula>
    </cfRule>
  </conditionalFormatting>
  <conditionalFormatting sqref="F4">
    <cfRule type="cellIs" dxfId="207" priority="160" stopIfTrue="1" operator="equal">
      <formula>"þ"</formula>
    </cfRule>
  </conditionalFormatting>
  <conditionalFormatting sqref="F4">
    <cfRule type="cellIs" dxfId="206" priority="159" stopIfTrue="1" operator="equal">
      <formula>"þ"</formula>
    </cfRule>
  </conditionalFormatting>
  <conditionalFormatting sqref="E4">
    <cfRule type="cellIs" dxfId="205" priority="158" stopIfTrue="1" operator="equal">
      <formula>"þ"</formula>
    </cfRule>
  </conditionalFormatting>
  <conditionalFormatting sqref="E4">
    <cfRule type="cellIs" dxfId="204" priority="157" stopIfTrue="1" operator="equal">
      <formula>"þ"</formula>
    </cfRule>
  </conditionalFormatting>
  <conditionalFormatting sqref="E4">
    <cfRule type="cellIs" dxfId="203" priority="156" stopIfTrue="1" operator="equal">
      <formula>"þ"</formula>
    </cfRule>
  </conditionalFormatting>
  <conditionalFormatting sqref="E4">
    <cfRule type="cellIs" dxfId="202" priority="155" stopIfTrue="1" operator="equal">
      <formula>"þ"</formula>
    </cfRule>
  </conditionalFormatting>
  <conditionalFormatting sqref="E4">
    <cfRule type="cellIs" dxfId="201" priority="154" stopIfTrue="1" operator="equal">
      <formula>"þ"</formula>
    </cfRule>
  </conditionalFormatting>
  <conditionalFormatting sqref="L4">
    <cfRule type="cellIs" dxfId="200" priority="153" stopIfTrue="1" operator="equal">
      <formula>"þ"</formula>
    </cfRule>
  </conditionalFormatting>
  <conditionalFormatting sqref="L4">
    <cfRule type="cellIs" dxfId="199" priority="152" stopIfTrue="1" operator="equal">
      <formula>"þ"</formula>
    </cfRule>
  </conditionalFormatting>
  <conditionalFormatting sqref="G4">
    <cfRule type="cellIs" dxfId="198" priority="151" stopIfTrue="1" operator="equal">
      <formula>"þ"</formula>
    </cfRule>
  </conditionalFormatting>
  <conditionalFormatting sqref="G4">
    <cfRule type="cellIs" dxfId="197" priority="150" stopIfTrue="1" operator="equal">
      <formula>"þ"</formula>
    </cfRule>
  </conditionalFormatting>
  <conditionalFormatting sqref="G4">
    <cfRule type="cellIs" dxfId="196" priority="149" stopIfTrue="1" operator="equal">
      <formula>"þ"</formula>
    </cfRule>
  </conditionalFormatting>
  <conditionalFormatting sqref="G4">
    <cfRule type="cellIs" dxfId="195" priority="148" stopIfTrue="1" operator="equal">
      <formula>"þ"</formula>
    </cfRule>
  </conditionalFormatting>
  <conditionalFormatting sqref="G4">
    <cfRule type="cellIs" dxfId="194" priority="147" stopIfTrue="1" operator="equal">
      <formula>"þ"</formula>
    </cfRule>
  </conditionalFormatting>
  <conditionalFormatting sqref="G4">
    <cfRule type="cellIs" dxfId="193" priority="146" stopIfTrue="1" operator="equal">
      <formula>"þ"</formula>
    </cfRule>
  </conditionalFormatting>
  <conditionalFormatting sqref="G4">
    <cfRule type="cellIs" dxfId="192" priority="145" stopIfTrue="1" operator="equal">
      <formula>"þ"</formula>
    </cfRule>
  </conditionalFormatting>
  <conditionalFormatting sqref="G4">
    <cfRule type="cellIs" dxfId="191" priority="144" stopIfTrue="1" operator="equal">
      <formula>"þ"</formula>
    </cfRule>
  </conditionalFormatting>
  <conditionalFormatting sqref="G4">
    <cfRule type="cellIs" dxfId="190" priority="143" stopIfTrue="1" operator="equal">
      <formula>"þ"</formula>
    </cfRule>
  </conditionalFormatting>
  <conditionalFormatting sqref="G4">
    <cfRule type="cellIs" dxfId="189" priority="142" stopIfTrue="1" operator="equal">
      <formula>"þ"</formula>
    </cfRule>
  </conditionalFormatting>
  <conditionalFormatting sqref="G4">
    <cfRule type="cellIs" dxfId="188" priority="141" stopIfTrue="1" operator="equal">
      <formula>"þ"</formula>
    </cfRule>
  </conditionalFormatting>
  <conditionalFormatting sqref="G4">
    <cfRule type="cellIs" dxfId="187" priority="140" stopIfTrue="1" operator="equal">
      <formula>"þ"</formula>
    </cfRule>
  </conditionalFormatting>
  <conditionalFormatting sqref="G4">
    <cfRule type="cellIs" dxfId="186" priority="139" stopIfTrue="1" operator="equal">
      <formula>"þ"</formula>
    </cfRule>
  </conditionalFormatting>
  <conditionalFormatting sqref="G4">
    <cfRule type="cellIs" dxfId="185" priority="138" stopIfTrue="1" operator="equal">
      <formula>"þ"</formula>
    </cfRule>
  </conditionalFormatting>
  <conditionalFormatting sqref="G4">
    <cfRule type="cellIs" dxfId="184" priority="137" stopIfTrue="1" operator="equal">
      <formula>"þ"</formula>
    </cfRule>
  </conditionalFormatting>
  <conditionalFormatting sqref="G4">
    <cfRule type="cellIs" dxfId="183" priority="136" stopIfTrue="1" operator="equal">
      <formula>"þ"</formula>
    </cfRule>
  </conditionalFormatting>
  <conditionalFormatting sqref="M19:M20">
    <cfRule type="cellIs" dxfId="182" priority="135" stopIfTrue="1" operator="equal">
      <formula>"þ"</formula>
    </cfRule>
  </conditionalFormatting>
  <conditionalFormatting sqref="M19:M20">
    <cfRule type="cellIs" dxfId="181" priority="134" stopIfTrue="1" operator="equal">
      <formula>"þ"</formula>
    </cfRule>
  </conditionalFormatting>
  <conditionalFormatting sqref="K19:K20">
    <cfRule type="cellIs" dxfId="180" priority="133" operator="lessThan">
      <formula>$P$1</formula>
    </cfRule>
  </conditionalFormatting>
  <conditionalFormatting sqref="H19:H20">
    <cfRule type="cellIs" dxfId="179" priority="132" stopIfTrue="1" operator="equal">
      <formula>"þ"</formula>
    </cfRule>
  </conditionalFormatting>
  <conditionalFormatting sqref="H19:H20">
    <cfRule type="cellIs" dxfId="178" priority="131" stopIfTrue="1" operator="equal">
      <formula>"þ"</formula>
    </cfRule>
  </conditionalFormatting>
  <conditionalFormatting sqref="F19:F20">
    <cfRule type="cellIs" dxfId="177" priority="130" stopIfTrue="1" operator="equal">
      <formula>"þ"</formula>
    </cfRule>
  </conditionalFormatting>
  <conditionalFormatting sqref="F19:F20">
    <cfRule type="cellIs" dxfId="176" priority="129" stopIfTrue="1" operator="equal">
      <formula>"þ"</formula>
    </cfRule>
  </conditionalFormatting>
  <conditionalFormatting sqref="E19:E20">
    <cfRule type="cellIs" dxfId="175" priority="128" stopIfTrue="1" operator="equal">
      <formula>"þ"</formula>
    </cfRule>
  </conditionalFormatting>
  <conditionalFormatting sqref="E19:E20">
    <cfRule type="cellIs" dxfId="174" priority="127" stopIfTrue="1" operator="equal">
      <formula>"þ"</formula>
    </cfRule>
  </conditionalFormatting>
  <conditionalFormatting sqref="G20">
    <cfRule type="cellIs" dxfId="173" priority="126" stopIfTrue="1" operator="equal">
      <formula>"þ"</formula>
    </cfRule>
  </conditionalFormatting>
  <conditionalFormatting sqref="G20">
    <cfRule type="cellIs" dxfId="172" priority="125" stopIfTrue="1" operator="equal">
      <formula>"þ"</formula>
    </cfRule>
  </conditionalFormatting>
  <conditionalFormatting sqref="L20">
    <cfRule type="cellIs" dxfId="171" priority="124" stopIfTrue="1" operator="equal">
      <formula>"þ"</formula>
    </cfRule>
  </conditionalFormatting>
  <conditionalFormatting sqref="L20">
    <cfRule type="cellIs" dxfId="170" priority="123" stopIfTrue="1" operator="equal">
      <formula>"þ"</formula>
    </cfRule>
  </conditionalFormatting>
  <conditionalFormatting sqref="G19">
    <cfRule type="cellIs" dxfId="169" priority="122" stopIfTrue="1" operator="equal">
      <formula>"þ"</formula>
    </cfRule>
  </conditionalFormatting>
  <conditionalFormatting sqref="G19">
    <cfRule type="cellIs" dxfId="168" priority="121" stopIfTrue="1" operator="equal">
      <formula>"þ"</formula>
    </cfRule>
  </conditionalFormatting>
  <conditionalFormatting sqref="L2">
    <cfRule type="cellIs" dxfId="167" priority="120" stopIfTrue="1" operator="equal">
      <formula>"þ"</formula>
    </cfRule>
  </conditionalFormatting>
  <conditionalFormatting sqref="L2">
    <cfRule type="cellIs" dxfId="166" priority="119" stopIfTrue="1" operator="equal">
      <formula>"þ"</formula>
    </cfRule>
  </conditionalFormatting>
  <conditionalFormatting sqref="G14">
    <cfRule type="cellIs" dxfId="165" priority="118" stopIfTrue="1" operator="equal">
      <formula>"þ"</formula>
    </cfRule>
  </conditionalFormatting>
  <conditionalFormatting sqref="G14">
    <cfRule type="cellIs" dxfId="164" priority="117" stopIfTrue="1" operator="equal">
      <formula>"þ"</formula>
    </cfRule>
  </conditionalFormatting>
  <conditionalFormatting sqref="G14">
    <cfRule type="cellIs" dxfId="163" priority="116" stopIfTrue="1" operator="equal">
      <formula>"þ"</formula>
    </cfRule>
  </conditionalFormatting>
  <conditionalFormatting sqref="G14">
    <cfRule type="cellIs" dxfId="162" priority="115" stopIfTrue="1" operator="equal">
      <formula>"þ"</formula>
    </cfRule>
  </conditionalFormatting>
  <conditionalFormatting sqref="G14">
    <cfRule type="cellIs" dxfId="161" priority="114" stopIfTrue="1" operator="equal">
      <formula>"þ"</formula>
    </cfRule>
  </conditionalFormatting>
  <conditionalFormatting sqref="G14">
    <cfRule type="cellIs" dxfId="160" priority="113" stopIfTrue="1" operator="equal">
      <formula>"þ"</formula>
    </cfRule>
  </conditionalFormatting>
  <conditionalFormatting sqref="G14">
    <cfRule type="cellIs" dxfId="159" priority="112" stopIfTrue="1" operator="equal">
      <formula>"þ"</formula>
    </cfRule>
  </conditionalFormatting>
  <conditionalFormatting sqref="G14">
    <cfRule type="cellIs" dxfId="158" priority="111" stopIfTrue="1" operator="equal">
      <formula>"þ"</formula>
    </cfRule>
  </conditionalFormatting>
  <conditionalFormatting sqref="G14">
    <cfRule type="cellIs" dxfId="157" priority="110" stopIfTrue="1" operator="equal">
      <formula>"þ"</formula>
    </cfRule>
  </conditionalFormatting>
  <conditionalFormatting sqref="G14">
    <cfRule type="cellIs" dxfId="156" priority="109" stopIfTrue="1" operator="equal">
      <formula>"þ"</formula>
    </cfRule>
  </conditionalFormatting>
  <conditionalFormatting sqref="G14">
    <cfRule type="cellIs" dxfId="155" priority="108" stopIfTrue="1" operator="equal">
      <formula>"þ"</formula>
    </cfRule>
  </conditionalFormatting>
  <conditionalFormatting sqref="G14">
    <cfRule type="cellIs" dxfId="154" priority="107" stopIfTrue="1" operator="equal">
      <formula>"þ"</formula>
    </cfRule>
  </conditionalFormatting>
  <conditionalFormatting sqref="G14">
    <cfRule type="cellIs" dxfId="153" priority="106" stopIfTrue="1" operator="equal">
      <formula>"þ"</formula>
    </cfRule>
  </conditionalFormatting>
  <conditionalFormatting sqref="G14">
    <cfRule type="cellIs" dxfId="152" priority="105" stopIfTrue="1" operator="equal">
      <formula>"þ"</formula>
    </cfRule>
  </conditionalFormatting>
  <conditionalFormatting sqref="G14">
    <cfRule type="cellIs" dxfId="151" priority="104" stopIfTrue="1" operator="equal">
      <formula>"þ"</formula>
    </cfRule>
  </conditionalFormatting>
  <conditionalFormatting sqref="G14">
    <cfRule type="cellIs" dxfId="150" priority="103" stopIfTrue="1" operator="equal">
      <formula>"þ"</formula>
    </cfRule>
  </conditionalFormatting>
  <conditionalFormatting sqref="G14">
    <cfRule type="cellIs" dxfId="149" priority="102" stopIfTrue="1" operator="equal">
      <formula>"þ"</formula>
    </cfRule>
  </conditionalFormatting>
  <conditionalFormatting sqref="G14">
    <cfRule type="cellIs" dxfId="148" priority="101" stopIfTrue="1" operator="equal">
      <formula>"þ"</formula>
    </cfRule>
  </conditionalFormatting>
  <conditionalFormatting sqref="G14">
    <cfRule type="cellIs" dxfId="147" priority="100" stopIfTrue="1" operator="equal">
      <formula>"þ"</formula>
    </cfRule>
  </conditionalFormatting>
  <conditionalFormatting sqref="G14">
    <cfRule type="cellIs" dxfId="146" priority="99" stopIfTrue="1" operator="equal">
      <formula>"þ"</formula>
    </cfRule>
  </conditionalFormatting>
  <conditionalFormatting sqref="G14">
    <cfRule type="cellIs" dxfId="145" priority="98" stopIfTrue="1" operator="equal">
      <formula>"þ"</formula>
    </cfRule>
  </conditionalFormatting>
  <conditionalFormatting sqref="G14">
    <cfRule type="cellIs" dxfId="144" priority="97" stopIfTrue="1" operator="equal">
      <formula>"þ"</formula>
    </cfRule>
  </conditionalFormatting>
  <conditionalFormatting sqref="G14">
    <cfRule type="cellIs" dxfId="143" priority="96" stopIfTrue="1" operator="equal">
      <formula>"þ"</formula>
    </cfRule>
  </conditionalFormatting>
  <conditionalFormatting sqref="G14">
    <cfRule type="cellIs" dxfId="142" priority="95" stopIfTrue="1" operator="equal">
      <formula>"þ"</formula>
    </cfRule>
  </conditionalFormatting>
  <conditionalFormatting sqref="G14">
    <cfRule type="cellIs" dxfId="141" priority="94" stopIfTrue="1" operator="equal">
      <formula>"þ"</formula>
    </cfRule>
  </conditionalFormatting>
  <conditionalFormatting sqref="G14">
    <cfRule type="cellIs" dxfId="140" priority="93" stopIfTrue="1" operator="equal">
      <formula>"þ"</formula>
    </cfRule>
  </conditionalFormatting>
  <conditionalFormatting sqref="G14">
    <cfRule type="cellIs" dxfId="139" priority="92" stopIfTrue="1" operator="equal">
      <formula>"þ"</formula>
    </cfRule>
  </conditionalFormatting>
  <conditionalFormatting sqref="G14">
    <cfRule type="cellIs" dxfId="138" priority="91" stopIfTrue="1" operator="equal">
      <formula>"þ"</formula>
    </cfRule>
  </conditionalFormatting>
  <conditionalFormatting sqref="G14">
    <cfRule type="cellIs" dxfId="137" priority="90" stopIfTrue="1" operator="equal">
      <formula>"þ"</formula>
    </cfRule>
  </conditionalFormatting>
  <conditionalFormatting sqref="G14">
    <cfRule type="cellIs" dxfId="136" priority="89" stopIfTrue="1" operator="equal">
      <formula>"þ"</formula>
    </cfRule>
  </conditionalFormatting>
  <conditionalFormatting sqref="G14">
    <cfRule type="cellIs" dxfId="135" priority="88" stopIfTrue="1" operator="equal">
      <formula>"þ"</formula>
    </cfRule>
  </conditionalFormatting>
  <conditionalFormatting sqref="G14">
    <cfRule type="cellIs" dxfId="134" priority="87" stopIfTrue="1" operator="equal">
      <formula>"þ"</formula>
    </cfRule>
  </conditionalFormatting>
  <conditionalFormatting sqref="G14">
    <cfRule type="cellIs" dxfId="133" priority="86" stopIfTrue="1" operator="equal">
      <formula>"þ"</formula>
    </cfRule>
  </conditionalFormatting>
  <conditionalFormatting sqref="G14">
    <cfRule type="cellIs" dxfId="132" priority="85" stopIfTrue="1" operator="equal">
      <formula>"þ"</formula>
    </cfRule>
  </conditionalFormatting>
  <conditionalFormatting sqref="G14">
    <cfRule type="cellIs" dxfId="131" priority="84" stopIfTrue="1" operator="equal">
      <formula>"þ"</formula>
    </cfRule>
  </conditionalFormatting>
  <conditionalFormatting sqref="G14">
    <cfRule type="cellIs" dxfId="130" priority="83" stopIfTrue="1" operator="equal">
      <formula>"þ"</formula>
    </cfRule>
  </conditionalFormatting>
  <conditionalFormatting sqref="G14">
    <cfRule type="cellIs" dxfId="129" priority="82" stopIfTrue="1" operator="equal">
      <formula>"þ"</formula>
    </cfRule>
  </conditionalFormatting>
  <conditionalFormatting sqref="G14">
    <cfRule type="cellIs" dxfId="128" priority="81" stopIfTrue="1" operator="equal">
      <formula>"þ"</formula>
    </cfRule>
  </conditionalFormatting>
  <conditionalFormatting sqref="G14">
    <cfRule type="cellIs" dxfId="127" priority="80" stopIfTrue="1" operator="equal">
      <formula>"þ"</formula>
    </cfRule>
  </conditionalFormatting>
  <conditionalFormatting sqref="G14">
    <cfRule type="cellIs" dxfId="126" priority="79" stopIfTrue="1" operator="equal">
      <formula>"þ"</formula>
    </cfRule>
  </conditionalFormatting>
  <conditionalFormatting sqref="G14">
    <cfRule type="cellIs" dxfId="125" priority="78" stopIfTrue="1" operator="equal">
      <formula>"þ"</formula>
    </cfRule>
  </conditionalFormatting>
  <conditionalFormatting sqref="G14">
    <cfRule type="cellIs" dxfId="124" priority="77" stopIfTrue="1" operator="equal">
      <formula>"þ"</formula>
    </cfRule>
  </conditionalFormatting>
  <conditionalFormatting sqref="G14">
    <cfRule type="cellIs" dxfId="123" priority="76" stopIfTrue="1" operator="equal">
      <formula>"þ"</formula>
    </cfRule>
  </conditionalFormatting>
  <conditionalFormatting sqref="G14">
    <cfRule type="cellIs" dxfId="122" priority="75" stopIfTrue="1" operator="equal">
      <formula>"þ"</formula>
    </cfRule>
  </conditionalFormatting>
  <conditionalFormatting sqref="G14">
    <cfRule type="cellIs" dxfId="121" priority="74" stopIfTrue="1" operator="equal">
      <formula>"þ"</formula>
    </cfRule>
  </conditionalFormatting>
  <conditionalFormatting sqref="G14">
    <cfRule type="cellIs" dxfId="120" priority="73" stopIfTrue="1" operator="equal">
      <formula>"þ"</formula>
    </cfRule>
  </conditionalFormatting>
  <conditionalFormatting sqref="G14">
    <cfRule type="cellIs" dxfId="119" priority="72" stopIfTrue="1" operator="equal">
      <formula>"þ"</formula>
    </cfRule>
  </conditionalFormatting>
  <conditionalFormatting sqref="G14">
    <cfRule type="cellIs" dxfId="118" priority="71" stopIfTrue="1" operator="equal">
      <formula>"þ"</formula>
    </cfRule>
  </conditionalFormatting>
  <conditionalFormatting sqref="G14">
    <cfRule type="cellIs" dxfId="117" priority="70" stopIfTrue="1" operator="equal">
      <formula>"þ"</formula>
    </cfRule>
  </conditionalFormatting>
  <conditionalFormatting sqref="G14">
    <cfRule type="cellIs" dxfId="116" priority="69" stopIfTrue="1" operator="equal">
      <formula>"þ"</formula>
    </cfRule>
  </conditionalFormatting>
  <conditionalFormatting sqref="G14">
    <cfRule type="cellIs" dxfId="115" priority="68" stopIfTrue="1" operator="equal">
      <formula>"þ"</formula>
    </cfRule>
  </conditionalFormatting>
  <conditionalFormatting sqref="G14">
    <cfRule type="cellIs" dxfId="114" priority="67" stopIfTrue="1" operator="equal">
      <formula>"þ"</formula>
    </cfRule>
  </conditionalFormatting>
  <conditionalFormatting sqref="G14">
    <cfRule type="cellIs" dxfId="113" priority="66" stopIfTrue="1" operator="equal">
      <formula>"þ"</formula>
    </cfRule>
  </conditionalFormatting>
  <conditionalFormatting sqref="G14">
    <cfRule type="cellIs" dxfId="112" priority="65" stopIfTrue="1" operator="equal">
      <formula>"þ"</formula>
    </cfRule>
  </conditionalFormatting>
  <conditionalFormatting sqref="G14">
    <cfRule type="cellIs" dxfId="111" priority="64" stopIfTrue="1" operator="equal">
      <formula>"þ"</formula>
    </cfRule>
  </conditionalFormatting>
  <conditionalFormatting sqref="G14">
    <cfRule type="cellIs" dxfId="110" priority="63" stopIfTrue="1" operator="equal">
      <formula>"þ"</formula>
    </cfRule>
  </conditionalFormatting>
  <conditionalFormatting sqref="G14">
    <cfRule type="cellIs" dxfId="109" priority="62" stopIfTrue="1" operator="equal">
      <formula>"þ"</formula>
    </cfRule>
  </conditionalFormatting>
  <conditionalFormatting sqref="G14">
    <cfRule type="cellIs" dxfId="108" priority="61" stopIfTrue="1" operator="equal">
      <formula>"þ"</formula>
    </cfRule>
  </conditionalFormatting>
  <conditionalFormatting sqref="G14">
    <cfRule type="cellIs" dxfId="107" priority="60" stopIfTrue="1" operator="equal">
      <formula>"þ"</formula>
    </cfRule>
  </conditionalFormatting>
  <conditionalFormatting sqref="G14">
    <cfRule type="cellIs" dxfId="106" priority="59" stopIfTrue="1" operator="equal">
      <formula>"þ"</formula>
    </cfRule>
  </conditionalFormatting>
  <conditionalFormatting sqref="G14">
    <cfRule type="cellIs" dxfId="105" priority="58" stopIfTrue="1" operator="equal">
      <formula>"þ"</formula>
    </cfRule>
  </conditionalFormatting>
  <conditionalFormatting sqref="G14">
    <cfRule type="cellIs" dxfId="104" priority="57" stopIfTrue="1" operator="equal">
      <formula>"þ"</formula>
    </cfRule>
  </conditionalFormatting>
  <conditionalFormatting sqref="G14">
    <cfRule type="cellIs" dxfId="103" priority="56" stopIfTrue="1" operator="equal">
      <formula>"þ"</formula>
    </cfRule>
  </conditionalFormatting>
  <conditionalFormatting sqref="G14">
    <cfRule type="cellIs" dxfId="102" priority="55" stopIfTrue="1" operator="equal">
      <formula>"þ"</formula>
    </cfRule>
  </conditionalFormatting>
  <conditionalFormatting sqref="G14">
    <cfRule type="cellIs" dxfId="101" priority="54" stopIfTrue="1" operator="equal">
      <formula>"þ"</formula>
    </cfRule>
  </conditionalFormatting>
  <conditionalFormatting sqref="G14">
    <cfRule type="cellIs" dxfId="100" priority="53" stopIfTrue="1" operator="equal">
      <formula>"þ"</formula>
    </cfRule>
  </conditionalFormatting>
  <conditionalFormatting sqref="G14">
    <cfRule type="cellIs" dxfId="99" priority="52" stopIfTrue="1" operator="equal">
      <formula>"þ"</formula>
    </cfRule>
  </conditionalFormatting>
  <conditionalFormatting sqref="G14">
    <cfRule type="cellIs" dxfId="98" priority="51" stopIfTrue="1" operator="equal">
      <formula>"þ"</formula>
    </cfRule>
  </conditionalFormatting>
  <conditionalFormatting sqref="G14">
    <cfRule type="cellIs" dxfId="97" priority="50" stopIfTrue="1" operator="equal">
      <formula>"þ"</formula>
    </cfRule>
  </conditionalFormatting>
  <conditionalFormatting sqref="G14">
    <cfRule type="cellIs" dxfId="96" priority="49" stopIfTrue="1" operator="equal">
      <formula>"þ"</formula>
    </cfRule>
  </conditionalFormatting>
  <conditionalFormatting sqref="G14">
    <cfRule type="cellIs" dxfId="95" priority="48" stopIfTrue="1" operator="equal">
      <formula>"þ"</formula>
    </cfRule>
  </conditionalFormatting>
  <conditionalFormatting sqref="G14">
    <cfRule type="cellIs" dxfId="94" priority="47" stopIfTrue="1" operator="equal">
      <formula>"þ"</formula>
    </cfRule>
  </conditionalFormatting>
  <conditionalFormatting sqref="G14">
    <cfRule type="cellIs" dxfId="93" priority="46" stopIfTrue="1" operator="equal">
      <formula>"þ"</formula>
    </cfRule>
  </conditionalFormatting>
  <conditionalFormatting sqref="G14">
    <cfRule type="cellIs" dxfId="92" priority="45" stopIfTrue="1" operator="equal">
      <formula>"þ"</formula>
    </cfRule>
  </conditionalFormatting>
  <conditionalFormatting sqref="G14">
    <cfRule type="cellIs" dxfId="91" priority="44" stopIfTrue="1" operator="equal">
      <formula>"þ"</formula>
    </cfRule>
  </conditionalFormatting>
  <conditionalFormatting sqref="G14">
    <cfRule type="cellIs" dxfId="90" priority="43" stopIfTrue="1" operator="equal">
      <formula>"þ"</formula>
    </cfRule>
  </conditionalFormatting>
  <conditionalFormatting sqref="G14">
    <cfRule type="cellIs" dxfId="89" priority="42" stopIfTrue="1" operator="equal">
      <formula>"þ"</formula>
    </cfRule>
  </conditionalFormatting>
  <conditionalFormatting sqref="G14">
    <cfRule type="cellIs" dxfId="88" priority="41" stopIfTrue="1" operator="equal">
      <formula>"þ"</formula>
    </cfRule>
  </conditionalFormatting>
  <conditionalFormatting sqref="G14">
    <cfRule type="cellIs" dxfId="87" priority="40" stopIfTrue="1" operator="equal">
      <formula>"þ"</formula>
    </cfRule>
  </conditionalFormatting>
  <conditionalFormatting sqref="G14">
    <cfRule type="cellIs" dxfId="86" priority="39" stopIfTrue="1" operator="equal">
      <formula>"þ"</formula>
    </cfRule>
  </conditionalFormatting>
  <conditionalFormatting sqref="G14">
    <cfRule type="cellIs" dxfId="85" priority="38" stopIfTrue="1" operator="equal">
      <formula>"þ"</formula>
    </cfRule>
  </conditionalFormatting>
  <conditionalFormatting sqref="G14">
    <cfRule type="cellIs" dxfId="84" priority="37" stopIfTrue="1" operator="equal">
      <formula>"þ"</formula>
    </cfRule>
  </conditionalFormatting>
  <conditionalFormatting sqref="G14">
    <cfRule type="cellIs" dxfId="83" priority="36" stopIfTrue="1" operator="equal">
      <formula>"þ"</formula>
    </cfRule>
  </conditionalFormatting>
  <conditionalFormatting sqref="G14">
    <cfRule type="cellIs" dxfId="82" priority="35" stopIfTrue="1" operator="equal">
      <formula>"þ"</formula>
    </cfRule>
  </conditionalFormatting>
  <conditionalFormatting sqref="G14">
    <cfRule type="cellIs" dxfId="81" priority="34" stopIfTrue="1" operator="equal">
      <formula>"þ"</formula>
    </cfRule>
  </conditionalFormatting>
  <conditionalFormatting sqref="G14">
    <cfRule type="cellIs" dxfId="80" priority="33" stopIfTrue="1" operator="equal">
      <formula>"þ"</formula>
    </cfRule>
  </conditionalFormatting>
  <conditionalFormatting sqref="G14">
    <cfRule type="cellIs" dxfId="79" priority="32" stopIfTrue="1" operator="equal">
      <formula>"þ"</formula>
    </cfRule>
  </conditionalFormatting>
  <conditionalFormatting sqref="G14">
    <cfRule type="cellIs" dxfId="78" priority="31" stopIfTrue="1" operator="equal">
      <formula>"þ"</formula>
    </cfRule>
  </conditionalFormatting>
  <conditionalFormatting sqref="G14">
    <cfRule type="cellIs" dxfId="77" priority="30" stopIfTrue="1" operator="equal">
      <formula>"þ"</formula>
    </cfRule>
  </conditionalFormatting>
  <conditionalFormatting sqref="G14">
    <cfRule type="cellIs" dxfId="76" priority="29" stopIfTrue="1" operator="equal">
      <formula>"þ"</formula>
    </cfRule>
  </conditionalFormatting>
  <conditionalFormatting sqref="G14">
    <cfRule type="cellIs" dxfId="75" priority="28" stopIfTrue="1" operator="equal">
      <formula>"þ"</formula>
    </cfRule>
  </conditionalFormatting>
  <conditionalFormatting sqref="G14">
    <cfRule type="cellIs" dxfId="74" priority="27" stopIfTrue="1" operator="equal">
      <formula>"þ"</formula>
    </cfRule>
  </conditionalFormatting>
  <conditionalFormatting sqref="G14">
    <cfRule type="cellIs" dxfId="73" priority="26" stopIfTrue="1" operator="equal">
      <formula>"þ"</formula>
    </cfRule>
  </conditionalFormatting>
  <conditionalFormatting sqref="G14">
    <cfRule type="cellIs" dxfId="72" priority="25" stopIfTrue="1" operator="equal">
      <formula>"þ"</formula>
    </cfRule>
  </conditionalFormatting>
  <conditionalFormatting sqref="G14">
    <cfRule type="cellIs" dxfId="71" priority="24" stopIfTrue="1" operator="equal">
      <formula>"þ"</formula>
    </cfRule>
  </conditionalFormatting>
  <conditionalFormatting sqref="G14">
    <cfRule type="cellIs" dxfId="70" priority="23" stopIfTrue="1" operator="equal">
      <formula>"þ"</formula>
    </cfRule>
  </conditionalFormatting>
  <conditionalFormatting sqref="L15">
    <cfRule type="cellIs" dxfId="69" priority="22" stopIfTrue="1" operator="equal">
      <formula>"þ"</formula>
    </cfRule>
  </conditionalFormatting>
  <conditionalFormatting sqref="L15">
    <cfRule type="cellIs" dxfId="68" priority="21" stopIfTrue="1" operator="equal">
      <formula>"þ"</formula>
    </cfRule>
  </conditionalFormatting>
  <conditionalFormatting sqref="L15">
    <cfRule type="cellIs" dxfId="67" priority="20" stopIfTrue="1" operator="equal">
      <formula>"þ"</formula>
    </cfRule>
  </conditionalFormatting>
  <conditionalFormatting sqref="L15">
    <cfRule type="cellIs" dxfId="66" priority="19" stopIfTrue="1" operator="equal">
      <formula>"þ"</formula>
    </cfRule>
  </conditionalFormatting>
  <conditionalFormatting sqref="L16">
    <cfRule type="cellIs" dxfId="65" priority="18" stopIfTrue="1" operator="equal">
      <formula>"þ"</formula>
    </cfRule>
  </conditionalFormatting>
  <conditionalFormatting sqref="L16">
    <cfRule type="cellIs" dxfId="64" priority="17" stopIfTrue="1" operator="equal">
      <formula>"þ"</formula>
    </cfRule>
  </conditionalFormatting>
  <conditionalFormatting sqref="L16">
    <cfRule type="cellIs" dxfId="63" priority="16" stopIfTrue="1" operator="equal">
      <formula>"þ"</formula>
    </cfRule>
  </conditionalFormatting>
  <conditionalFormatting sqref="L16">
    <cfRule type="cellIs" dxfId="62" priority="15" stopIfTrue="1" operator="equal">
      <formula>"þ"</formula>
    </cfRule>
  </conditionalFormatting>
  <conditionalFormatting sqref="L10">
    <cfRule type="cellIs" dxfId="61" priority="14" stopIfTrue="1" operator="equal">
      <formula>"þ"</formula>
    </cfRule>
  </conditionalFormatting>
  <conditionalFormatting sqref="L10">
    <cfRule type="cellIs" dxfId="60" priority="13" stopIfTrue="1" operator="equal">
      <formula>"þ"</formula>
    </cfRule>
  </conditionalFormatting>
  <conditionalFormatting sqref="L10">
    <cfRule type="cellIs" dxfId="59" priority="12" stopIfTrue="1" operator="equal">
      <formula>"þ"</formula>
    </cfRule>
  </conditionalFormatting>
  <conditionalFormatting sqref="L10">
    <cfRule type="cellIs" dxfId="58" priority="11" stopIfTrue="1" operator="equal">
      <formula>"þ"</formula>
    </cfRule>
  </conditionalFormatting>
  <conditionalFormatting sqref="L19">
    <cfRule type="cellIs" dxfId="57" priority="10" stopIfTrue="1" operator="equal">
      <formula>"þ"</formula>
    </cfRule>
  </conditionalFormatting>
  <conditionalFormatting sqref="L19">
    <cfRule type="cellIs" dxfId="56" priority="9" stopIfTrue="1" operator="equal">
      <formula>"þ"</formula>
    </cfRule>
  </conditionalFormatting>
  <conditionalFormatting sqref="L19">
    <cfRule type="cellIs" dxfId="55" priority="8" stopIfTrue="1" operator="equal">
      <formula>"þ"</formula>
    </cfRule>
  </conditionalFormatting>
  <conditionalFormatting sqref="L19">
    <cfRule type="cellIs" dxfId="54" priority="7" stopIfTrue="1" operator="equal">
      <formula>"þ"</formula>
    </cfRule>
  </conditionalFormatting>
  <conditionalFormatting sqref="L3">
    <cfRule type="cellIs" dxfId="53" priority="6" stopIfTrue="1" operator="equal">
      <formula>"þ"</formula>
    </cfRule>
  </conditionalFormatting>
  <conditionalFormatting sqref="L3">
    <cfRule type="cellIs" dxfId="52" priority="5" stopIfTrue="1" operator="equal">
      <formula>"þ"</formula>
    </cfRule>
  </conditionalFormatting>
  <conditionalFormatting sqref="L12">
    <cfRule type="cellIs" dxfId="3" priority="4" stopIfTrue="1" operator="equal">
      <formula>"þ"</formula>
    </cfRule>
  </conditionalFormatting>
  <conditionalFormatting sqref="L12">
    <cfRule type="cellIs" dxfId="2" priority="3" stopIfTrue="1" operator="equal">
      <formula>"þ"</formula>
    </cfRule>
  </conditionalFormatting>
  <conditionalFormatting sqref="L12">
    <cfRule type="cellIs" dxfId="1" priority="2" stopIfTrue="1" operator="equal">
      <formula>"þ"</formula>
    </cfRule>
  </conditionalFormatting>
  <conditionalFormatting sqref="L12">
    <cfRule type="cellIs" dxfId="0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296875" style="47" bestFit="1" customWidth="1"/>
    <col min="2" max="2" width="11.5" style="47" bestFit="1" customWidth="1"/>
    <col min="3" max="3" width="21.796875" style="47" bestFit="1" customWidth="1"/>
    <col min="4" max="4" width="8.296875" style="47" bestFit="1" customWidth="1"/>
    <col min="5" max="5" width="7.796875" style="47" bestFit="1" customWidth="1"/>
    <col min="6" max="7" width="5.796875" style="47" bestFit="1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17.8984375" style="42" bestFit="1" customWidth="1"/>
    <col min="16" max="16384" width="8.796875" style="42"/>
  </cols>
  <sheetData>
    <row r="1" spans="1:15" ht="31.8" thickBot="1" x14ac:dyDescent="0.35">
      <c r="A1" s="165" t="s">
        <v>0</v>
      </c>
      <c r="B1" s="166" t="s">
        <v>34</v>
      </c>
      <c r="C1" s="166" t="s">
        <v>35</v>
      </c>
      <c r="D1" s="121" t="s">
        <v>89</v>
      </c>
      <c r="E1" s="123" t="s">
        <v>36</v>
      </c>
      <c r="F1" s="122" t="s">
        <v>88</v>
      </c>
      <c r="G1" s="121" t="s">
        <v>87</v>
      </c>
      <c r="H1" s="120" t="s">
        <v>37</v>
      </c>
      <c r="I1" s="120" t="s">
        <v>38</v>
      </c>
      <c r="J1" s="120" t="s">
        <v>86</v>
      </c>
      <c r="K1" s="119" t="s">
        <v>3</v>
      </c>
      <c r="L1" s="120" t="s">
        <v>25</v>
      </c>
      <c r="M1" s="118" t="s">
        <v>84</v>
      </c>
      <c r="N1" s="120" t="s">
        <v>83</v>
      </c>
      <c r="O1" s="197" t="s">
        <v>158</v>
      </c>
    </row>
    <row r="2" spans="1:15" x14ac:dyDescent="0.3">
      <c r="A2" s="161" t="s">
        <v>157</v>
      </c>
      <c r="B2" s="43" t="s">
        <v>137</v>
      </c>
      <c r="C2" s="43" t="s">
        <v>145</v>
      </c>
      <c r="D2" s="117" t="s">
        <v>80</v>
      </c>
      <c r="E2" s="116">
        <v>15</v>
      </c>
      <c r="F2" s="159">
        <v>12</v>
      </c>
      <c r="G2" s="115">
        <v>0</v>
      </c>
      <c r="H2" s="43">
        <v>0</v>
      </c>
      <c r="I2" s="43">
        <v>0</v>
      </c>
      <c r="J2" s="43">
        <f t="shared" ref="J2:J13" si="0">IF(D2="þ",SUM(E2,G2:I2),SUM(E2,F2,H2,I2))</f>
        <v>27</v>
      </c>
      <c r="K2" s="44">
        <f t="shared" ref="K2:K15" ca="1" si="1">RANDBETWEEN(1,20)</f>
        <v>6</v>
      </c>
      <c r="L2" s="43">
        <f t="shared" ref="L2:L3" ca="1" si="2">SUM(J2:K2)</f>
        <v>33</v>
      </c>
      <c r="M2" s="66">
        <v>19</v>
      </c>
      <c r="N2" s="69" t="str">
        <f t="shared" ref="N2:N3" ca="1" si="3">IF(K2&gt;(M2-1),"þ","ý")</f>
        <v>ý</v>
      </c>
      <c r="O2" s="43"/>
    </row>
    <row r="3" spans="1:15" x14ac:dyDescent="0.3">
      <c r="A3" s="161" t="s">
        <v>157</v>
      </c>
      <c r="B3" s="43" t="s">
        <v>138</v>
      </c>
      <c r="C3" s="43" t="s">
        <v>145</v>
      </c>
      <c r="D3" s="117" t="s">
        <v>80</v>
      </c>
      <c r="E3" s="116">
        <v>15</v>
      </c>
      <c r="F3" s="159">
        <v>12</v>
      </c>
      <c r="G3" s="115">
        <v>0</v>
      </c>
      <c r="H3" s="43">
        <v>0</v>
      </c>
      <c r="I3" s="43">
        <v>0</v>
      </c>
      <c r="J3" s="43">
        <f t="shared" si="0"/>
        <v>27</v>
      </c>
      <c r="K3" s="44">
        <f t="shared" ca="1" si="1"/>
        <v>1</v>
      </c>
      <c r="L3" s="43">
        <f t="shared" ca="1" si="2"/>
        <v>28</v>
      </c>
      <c r="M3" s="66">
        <v>19</v>
      </c>
      <c r="N3" s="69" t="str">
        <f t="shared" ca="1" si="3"/>
        <v>ý</v>
      </c>
      <c r="O3" s="43"/>
    </row>
    <row r="4" spans="1:15" x14ac:dyDescent="0.3">
      <c r="A4" s="161" t="s">
        <v>157</v>
      </c>
      <c r="B4" s="43" t="s">
        <v>139</v>
      </c>
      <c r="C4" s="43" t="s">
        <v>146</v>
      </c>
      <c r="D4" s="117" t="s">
        <v>80</v>
      </c>
      <c r="E4" s="116">
        <v>10</v>
      </c>
      <c r="F4" s="159">
        <v>12</v>
      </c>
      <c r="G4" s="115">
        <v>0</v>
      </c>
      <c r="H4" s="43">
        <v>0</v>
      </c>
      <c r="I4" s="43">
        <v>0</v>
      </c>
      <c r="J4" s="43">
        <f t="shared" si="0"/>
        <v>22</v>
      </c>
      <c r="K4" s="44">
        <f t="shared" ca="1" si="1"/>
        <v>12</v>
      </c>
      <c r="L4" s="43">
        <f t="shared" ref="L4:L11" ca="1" si="4">SUM(J4:K4)</f>
        <v>34</v>
      </c>
      <c r="M4" s="66">
        <v>19</v>
      </c>
      <c r="N4" s="69" t="str">
        <f t="shared" ref="N4:N13" ca="1" si="5">IF(K4&gt;(M4-1),"þ","ý")</f>
        <v>ý</v>
      </c>
      <c r="O4" s="43"/>
    </row>
    <row r="5" spans="1:15" x14ac:dyDescent="0.3">
      <c r="A5" s="161" t="s">
        <v>157</v>
      </c>
      <c r="B5" s="43" t="s">
        <v>140</v>
      </c>
      <c r="C5" s="43" t="s">
        <v>146</v>
      </c>
      <c r="D5" s="117" t="s">
        <v>80</v>
      </c>
      <c r="E5" s="116">
        <v>10</v>
      </c>
      <c r="F5" s="159">
        <v>12</v>
      </c>
      <c r="G5" s="115">
        <v>0</v>
      </c>
      <c r="H5" s="43">
        <v>0</v>
      </c>
      <c r="I5" s="43">
        <v>0</v>
      </c>
      <c r="J5" s="43">
        <f t="shared" ref="J5" si="6">IF(D5="þ",SUM(E5,G5:I5),SUM(E5,F5,H5,I5))</f>
        <v>22</v>
      </c>
      <c r="K5" s="44">
        <f t="shared" ca="1" si="1"/>
        <v>9</v>
      </c>
      <c r="L5" s="43">
        <f t="shared" ref="L5" ca="1" si="7">SUM(J5:K5)</f>
        <v>31</v>
      </c>
      <c r="M5" s="66">
        <v>19</v>
      </c>
      <c r="N5" s="69" t="str">
        <f t="shared" ref="N5" ca="1" si="8">IF(K5&gt;(M5-1),"þ","ý")</f>
        <v>ý</v>
      </c>
      <c r="O5" s="43"/>
    </row>
    <row r="6" spans="1:15" x14ac:dyDescent="0.3">
      <c r="A6" s="161" t="s">
        <v>157</v>
      </c>
      <c r="B6" s="43" t="s">
        <v>141</v>
      </c>
      <c r="C6" s="43" t="s">
        <v>146</v>
      </c>
      <c r="D6" s="117" t="s">
        <v>80</v>
      </c>
      <c r="E6" s="116">
        <v>10</v>
      </c>
      <c r="F6" s="159">
        <v>12</v>
      </c>
      <c r="G6" s="115">
        <v>0</v>
      </c>
      <c r="H6" s="43">
        <v>0</v>
      </c>
      <c r="I6" s="43">
        <v>0</v>
      </c>
      <c r="J6" s="43">
        <f t="shared" ref="J6:J9" si="9">IF(D6="þ",SUM(E6,G6:I6),SUM(E6,F6,H6,I6))</f>
        <v>22</v>
      </c>
      <c r="K6" s="44">
        <f t="shared" ca="1" si="1"/>
        <v>8</v>
      </c>
      <c r="L6" s="43">
        <f t="shared" ref="L6:L9" ca="1" si="10">SUM(J6:K6)</f>
        <v>30</v>
      </c>
      <c r="M6" s="66">
        <v>19</v>
      </c>
      <c r="N6" s="69" t="str">
        <f t="shared" ref="N6:N9" ca="1" si="11">IF(K6&gt;(M6-1),"þ","ý")</f>
        <v>ý</v>
      </c>
      <c r="O6" s="43"/>
    </row>
    <row r="7" spans="1:15" x14ac:dyDescent="0.3">
      <c r="A7" s="161" t="s">
        <v>157</v>
      </c>
      <c r="B7" s="43" t="s">
        <v>142</v>
      </c>
      <c r="C7" s="43" t="s">
        <v>146</v>
      </c>
      <c r="D7" s="117" t="s">
        <v>80</v>
      </c>
      <c r="E7" s="116">
        <v>10</v>
      </c>
      <c r="F7" s="159">
        <v>12</v>
      </c>
      <c r="G7" s="115">
        <v>0</v>
      </c>
      <c r="H7" s="43">
        <v>0</v>
      </c>
      <c r="I7" s="43">
        <v>0</v>
      </c>
      <c r="J7" s="43">
        <f t="shared" si="9"/>
        <v>22</v>
      </c>
      <c r="K7" s="44">
        <f t="shared" ca="1" si="1"/>
        <v>13</v>
      </c>
      <c r="L7" s="43">
        <f t="shared" ca="1" si="10"/>
        <v>35</v>
      </c>
      <c r="M7" s="66">
        <v>19</v>
      </c>
      <c r="N7" s="69" t="str">
        <f t="shared" ca="1" si="11"/>
        <v>ý</v>
      </c>
      <c r="O7" s="43"/>
    </row>
    <row r="8" spans="1:15" x14ac:dyDescent="0.3">
      <c r="A8" s="161" t="s">
        <v>157</v>
      </c>
      <c r="B8" s="43" t="s">
        <v>143</v>
      </c>
      <c r="C8" s="43" t="s">
        <v>146</v>
      </c>
      <c r="D8" s="117" t="s">
        <v>80</v>
      </c>
      <c r="E8" s="116">
        <v>10</v>
      </c>
      <c r="F8" s="159">
        <v>12</v>
      </c>
      <c r="G8" s="115">
        <v>0</v>
      </c>
      <c r="H8" s="43">
        <v>0</v>
      </c>
      <c r="I8" s="43">
        <v>0</v>
      </c>
      <c r="J8" s="43">
        <f t="shared" si="9"/>
        <v>22</v>
      </c>
      <c r="K8" s="44">
        <f t="shared" ca="1" si="1"/>
        <v>3</v>
      </c>
      <c r="L8" s="43">
        <f t="shared" ca="1" si="10"/>
        <v>25</v>
      </c>
      <c r="M8" s="66">
        <v>19</v>
      </c>
      <c r="N8" s="69" t="str">
        <f t="shared" ca="1" si="11"/>
        <v>ý</v>
      </c>
      <c r="O8" s="43"/>
    </row>
    <row r="9" spans="1:15" x14ac:dyDescent="0.3">
      <c r="A9" s="161" t="s">
        <v>157</v>
      </c>
      <c r="B9" s="43" t="s">
        <v>144</v>
      </c>
      <c r="C9" s="43" t="s">
        <v>146</v>
      </c>
      <c r="D9" s="117" t="s">
        <v>80</v>
      </c>
      <c r="E9" s="116">
        <v>10</v>
      </c>
      <c r="F9" s="159">
        <v>12</v>
      </c>
      <c r="G9" s="115">
        <v>0</v>
      </c>
      <c r="H9" s="43">
        <v>0</v>
      </c>
      <c r="I9" s="43">
        <v>0</v>
      </c>
      <c r="J9" s="43">
        <f t="shared" si="9"/>
        <v>22</v>
      </c>
      <c r="K9" s="44">
        <f t="shared" ca="1" si="1"/>
        <v>16</v>
      </c>
      <c r="L9" s="43">
        <f t="shared" ca="1" si="10"/>
        <v>38</v>
      </c>
      <c r="M9" s="66">
        <v>19</v>
      </c>
      <c r="N9" s="69" t="str">
        <f t="shared" ca="1" si="11"/>
        <v>ý</v>
      </c>
      <c r="O9" s="43"/>
    </row>
    <row r="10" spans="1:15" x14ac:dyDescent="0.3">
      <c r="A10" s="161" t="s">
        <v>157</v>
      </c>
      <c r="B10" s="43" t="s">
        <v>147</v>
      </c>
      <c r="C10" s="43" t="s">
        <v>148</v>
      </c>
      <c r="D10" s="117" t="s">
        <v>80</v>
      </c>
      <c r="E10" s="116">
        <v>10</v>
      </c>
      <c r="F10" s="159">
        <v>12</v>
      </c>
      <c r="G10" s="115">
        <v>0</v>
      </c>
      <c r="H10" s="43">
        <v>0</v>
      </c>
      <c r="I10" s="43">
        <v>0</v>
      </c>
      <c r="J10" s="43">
        <f t="shared" ref="J10" si="12">IF(D10="þ",SUM(E10,G10:I10),SUM(E10,F10,H10,I10))</f>
        <v>22</v>
      </c>
      <c r="K10" s="44">
        <f t="shared" ca="1" si="1"/>
        <v>1</v>
      </c>
      <c r="L10" s="43">
        <f t="shared" ref="L10" ca="1" si="13">SUM(J10:K10)</f>
        <v>23</v>
      </c>
      <c r="M10" s="66">
        <v>19</v>
      </c>
      <c r="N10" s="69" t="str">
        <f t="shared" ref="N10" ca="1" si="14">IF(K10&gt;(M10-1),"þ","ý")</f>
        <v>ý</v>
      </c>
      <c r="O10" s="43"/>
    </row>
    <row r="11" spans="1:15" x14ac:dyDescent="0.3">
      <c r="A11" s="162" t="s">
        <v>157</v>
      </c>
      <c r="B11" s="45" t="s">
        <v>132</v>
      </c>
      <c r="C11" s="45" t="s">
        <v>132</v>
      </c>
      <c r="D11" s="114" t="s">
        <v>80</v>
      </c>
      <c r="E11" s="113">
        <v>15</v>
      </c>
      <c r="F11" s="157">
        <v>32</v>
      </c>
      <c r="G11" s="112">
        <v>0</v>
      </c>
      <c r="H11" s="45">
        <v>0</v>
      </c>
      <c r="I11" s="45">
        <v>0</v>
      </c>
      <c r="J11" s="45">
        <f t="shared" si="0"/>
        <v>47</v>
      </c>
      <c r="K11" s="46">
        <f t="shared" ca="1" si="1"/>
        <v>14</v>
      </c>
      <c r="L11" s="45">
        <f t="shared" ca="1" si="4"/>
        <v>61</v>
      </c>
      <c r="M11" s="67">
        <v>20</v>
      </c>
      <c r="N11" s="68" t="str">
        <f t="shared" ca="1" si="5"/>
        <v>ý</v>
      </c>
      <c r="O11" s="45"/>
    </row>
    <row r="12" spans="1:15" x14ac:dyDescent="0.3">
      <c r="A12" s="161" t="s">
        <v>163</v>
      </c>
      <c r="B12" s="43" t="s">
        <v>167</v>
      </c>
      <c r="C12" s="43" t="s">
        <v>169</v>
      </c>
      <c r="D12" s="117" t="s">
        <v>80</v>
      </c>
      <c r="E12" s="116">
        <v>33</v>
      </c>
      <c r="F12" s="159">
        <f t="shared" ref="F12:F13" si="15">8-11</f>
        <v>-3</v>
      </c>
      <c r="G12" s="115">
        <v>0</v>
      </c>
      <c r="H12" s="43">
        <v>0</v>
      </c>
      <c r="I12" s="43">
        <v>0</v>
      </c>
      <c r="J12" s="43">
        <f t="shared" si="0"/>
        <v>30</v>
      </c>
      <c r="K12" s="44">
        <f t="shared" ca="1" si="1"/>
        <v>5</v>
      </c>
      <c r="L12" s="43">
        <f t="shared" ref="L12:L13" ca="1" si="16">SUM(J12:K12)</f>
        <v>35</v>
      </c>
      <c r="M12" s="66">
        <v>19</v>
      </c>
      <c r="N12" s="69" t="str">
        <f t="shared" ca="1" si="5"/>
        <v>ý</v>
      </c>
      <c r="O12" s="43" t="s">
        <v>170</v>
      </c>
    </row>
    <row r="13" spans="1:15" x14ac:dyDescent="0.3">
      <c r="A13" s="161" t="s">
        <v>163</v>
      </c>
      <c r="B13" s="43" t="s">
        <v>168</v>
      </c>
      <c r="C13" s="43" t="s">
        <v>169</v>
      </c>
      <c r="D13" s="117" t="s">
        <v>80</v>
      </c>
      <c r="E13" s="116">
        <v>33</v>
      </c>
      <c r="F13" s="159">
        <f t="shared" si="15"/>
        <v>-3</v>
      </c>
      <c r="G13" s="115">
        <v>0</v>
      </c>
      <c r="H13" s="43">
        <v>0</v>
      </c>
      <c r="I13" s="43">
        <v>0</v>
      </c>
      <c r="J13" s="43">
        <f t="shared" si="0"/>
        <v>30</v>
      </c>
      <c r="K13" s="44">
        <f t="shared" ca="1" si="1"/>
        <v>16</v>
      </c>
      <c r="L13" s="43">
        <f t="shared" ca="1" si="16"/>
        <v>46</v>
      </c>
      <c r="M13" s="66">
        <v>19</v>
      </c>
      <c r="N13" s="69" t="str">
        <f t="shared" ca="1" si="5"/>
        <v>ý</v>
      </c>
      <c r="O13" s="43" t="s">
        <v>170</v>
      </c>
    </row>
    <row r="14" spans="1:15" x14ac:dyDescent="0.3">
      <c r="A14" s="161" t="s">
        <v>163</v>
      </c>
      <c r="B14" s="43" t="s">
        <v>171</v>
      </c>
      <c r="C14" s="43" t="s">
        <v>172</v>
      </c>
      <c r="D14" s="117" t="s">
        <v>85</v>
      </c>
      <c r="E14" s="116" t="s">
        <v>173</v>
      </c>
      <c r="F14" s="159" t="s">
        <v>174</v>
      </c>
      <c r="G14" s="115" t="s">
        <v>174</v>
      </c>
      <c r="H14" s="43" t="s">
        <v>174</v>
      </c>
      <c r="I14" s="43" t="s">
        <v>174</v>
      </c>
      <c r="J14" s="43" t="s">
        <v>174</v>
      </c>
      <c r="K14" s="44" t="s">
        <v>174</v>
      </c>
      <c r="L14" s="202" t="s">
        <v>174</v>
      </c>
      <c r="M14" s="203" t="s">
        <v>174</v>
      </c>
      <c r="N14" s="202" t="s">
        <v>174</v>
      </c>
      <c r="O14" s="43"/>
    </row>
    <row r="15" spans="1:15" x14ac:dyDescent="0.3">
      <c r="A15" s="162" t="s">
        <v>163</v>
      </c>
      <c r="B15" s="45" t="s">
        <v>132</v>
      </c>
      <c r="C15" s="45" t="s">
        <v>132</v>
      </c>
      <c r="D15" s="114" t="s">
        <v>80</v>
      </c>
      <c r="E15" s="113">
        <v>33</v>
      </c>
      <c r="F15" s="157">
        <v>18</v>
      </c>
      <c r="G15" s="112">
        <v>0</v>
      </c>
      <c r="H15" s="45">
        <v>0</v>
      </c>
      <c r="I15" s="45">
        <v>0</v>
      </c>
      <c r="J15" s="45">
        <f t="shared" ref="J15" si="17">IF(D15="þ",SUM(E15,G15:I15),SUM(E15,F15,H15,I15))</f>
        <v>51</v>
      </c>
      <c r="K15" s="46">
        <f t="shared" ca="1" si="1"/>
        <v>16</v>
      </c>
      <c r="L15" s="45">
        <f t="shared" ref="L15" ca="1" si="18">SUM(J15:K15)</f>
        <v>67</v>
      </c>
      <c r="M15" s="67">
        <v>20</v>
      </c>
      <c r="N15" s="68" t="str">
        <f t="shared" ref="N15" ca="1" si="19">IF(K15&gt;(M15-1),"þ","ý")</f>
        <v>ý</v>
      </c>
      <c r="O15" s="45"/>
    </row>
    <row r="17" spans="1:1" x14ac:dyDescent="0.3">
      <c r="A17" s="53" t="s">
        <v>175</v>
      </c>
    </row>
  </sheetData>
  <conditionalFormatting sqref="K2">
    <cfRule type="cellIs" dxfId="51" priority="178" operator="greaterThanOrEqual">
      <formula>M2</formula>
    </cfRule>
  </conditionalFormatting>
  <conditionalFormatting sqref="N2">
    <cfRule type="cellIs" dxfId="50" priority="160" operator="equal">
      <formula>"þ"</formula>
    </cfRule>
  </conditionalFormatting>
  <conditionalFormatting sqref="D2">
    <cfRule type="cellIs" dxfId="49" priority="158" operator="equal">
      <formula>"þ"</formula>
    </cfRule>
  </conditionalFormatting>
  <conditionalFormatting sqref="K2:K4">
    <cfRule type="cellIs" dxfId="48" priority="139" operator="greaterThanOrEqual">
      <formula>M2</formula>
    </cfRule>
  </conditionalFormatting>
  <conditionalFormatting sqref="N2:N4">
    <cfRule type="cellIs" dxfId="47" priority="138" operator="equal">
      <formula>"þ"</formula>
    </cfRule>
  </conditionalFormatting>
  <conditionalFormatting sqref="D4">
    <cfRule type="cellIs" dxfId="46" priority="135" operator="equal">
      <formula>"þ"</formula>
    </cfRule>
  </conditionalFormatting>
  <conditionalFormatting sqref="D3">
    <cfRule type="cellIs" dxfId="45" priority="134" operator="equal">
      <formula>"þ"</formula>
    </cfRule>
  </conditionalFormatting>
  <conditionalFormatting sqref="K11">
    <cfRule type="cellIs" dxfId="44" priority="108" operator="greaterThanOrEqual">
      <formula>M11</formula>
    </cfRule>
  </conditionalFormatting>
  <conditionalFormatting sqref="N11">
    <cfRule type="cellIs" dxfId="43" priority="107" operator="equal">
      <formula>"þ"</formula>
    </cfRule>
  </conditionalFormatting>
  <conditionalFormatting sqref="D11">
    <cfRule type="cellIs" dxfId="42" priority="106" operator="equal">
      <formula>"þ"</formula>
    </cfRule>
  </conditionalFormatting>
  <conditionalFormatting sqref="K11">
    <cfRule type="cellIs" dxfId="41" priority="101" operator="greaterThanOrEqual">
      <formula>M11</formula>
    </cfRule>
  </conditionalFormatting>
  <conditionalFormatting sqref="N11">
    <cfRule type="cellIs" dxfId="40" priority="100" operator="equal">
      <formula>"þ"</formula>
    </cfRule>
  </conditionalFormatting>
  <conditionalFormatting sqref="D11">
    <cfRule type="cellIs" dxfId="39" priority="99" operator="equal">
      <formula>"þ"</formula>
    </cfRule>
  </conditionalFormatting>
  <conditionalFormatting sqref="D3">
    <cfRule type="cellIs" dxfId="38" priority="91" operator="equal">
      <formula>"þ"</formula>
    </cfRule>
  </conditionalFormatting>
  <conditionalFormatting sqref="D2">
    <cfRule type="cellIs" dxfId="37" priority="90" operator="equal">
      <formula>"þ"</formula>
    </cfRule>
  </conditionalFormatting>
  <conditionalFormatting sqref="K5">
    <cfRule type="cellIs" dxfId="36" priority="21" operator="greaterThanOrEqual">
      <formula>M5</formula>
    </cfRule>
  </conditionalFormatting>
  <conditionalFormatting sqref="N5">
    <cfRule type="cellIs" dxfId="35" priority="20" operator="equal">
      <formula>"þ"</formula>
    </cfRule>
  </conditionalFormatting>
  <conditionalFormatting sqref="D5">
    <cfRule type="cellIs" dxfId="34" priority="19" operator="equal">
      <formula>"þ"</formula>
    </cfRule>
  </conditionalFormatting>
  <conditionalFormatting sqref="K6:K9">
    <cfRule type="cellIs" dxfId="33" priority="18" operator="greaterThanOrEqual">
      <formula>M6</formula>
    </cfRule>
  </conditionalFormatting>
  <conditionalFormatting sqref="N6:N9">
    <cfRule type="cellIs" dxfId="32" priority="17" operator="equal">
      <formula>"þ"</formula>
    </cfRule>
  </conditionalFormatting>
  <conditionalFormatting sqref="D6:D9">
    <cfRule type="cellIs" dxfId="31" priority="16" operator="equal">
      <formula>"þ"</formula>
    </cfRule>
  </conditionalFormatting>
  <conditionalFormatting sqref="K10">
    <cfRule type="cellIs" dxfId="30" priority="15" operator="greaterThanOrEqual">
      <formula>M10</formula>
    </cfRule>
  </conditionalFormatting>
  <conditionalFormatting sqref="N10">
    <cfRule type="cellIs" dxfId="29" priority="14" operator="equal">
      <formula>"þ"</formula>
    </cfRule>
  </conditionalFormatting>
  <conditionalFormatting sqref="D10">
    <cfRule type="cellIs" dxfId="28" priority="13" operator="equal">
      <formula>"þ"</formula>
    </cfRule>
  </conditionalFormatting>
  <conditionalFormatting sqref="K15">
    <cfRule type="cellIs" dxfId="27" priority="12" operator="greaterThanOrEqual">
      <formula>M15</formula>
    </cfRule>
  </conditionalFormatting>
  <conditionalFormatting sqref="N15">
    <cfRule type="cellIs" dxfId="26" priority="11" operator="equal">
      <formula>"þ"</formula>
    </cfRule>
  </conditionalFormatting>
  <conditionalFormatting sqref="D15">
    <cfRule type="cellIs" dxfId="25" priority="10" operator="equal">
      <formula>"þ"</formula>
    </cfRule>
  </conditionalFormatting>
  <conditionalFormatting sqref="K15">
    <cfRule type="cellIs" dxfId="24" priority="9" operator="greaterThanOrEqual">
      <formula>M15</formula>
    </cfRule>
  </conditionalFormatting>
  <conditionalFormatting sqref="N15">
    <cfRule type="cellIs" dxfId="23" priority="8" operator="equal">
      <formula>"þ"</formula>
    </cfRule>
  </conditionalFormatting>
  <conditionalFormatting sqref="D15">
    <cfRule type="cellIs" dxfId="22" priority="7" operator="equal">
      <formula>"þ"</formula>
    </cfRule>
  </conditionalFormatting>
  <conditionalFormatting sqref="K12:K13">
    <cfRule type="cellIs" dxfId="21" priority="6" operator="greaterThanOrEqual">
      <formula>M12</formula>
    </cfRule>
  </conditionalFormatting>
  <conditionalFormatting sqref="N12:N13">
    <cfRule type="cellIs" dxfId="20" priority="5" operator="equal">
      <formula>"þ"</formula>
    </cfRule>
  </conditionalFormatting>
  <conditionalFormatting sqref="D12:D13">
    <cfRule type="cellIs" dxfId="19" priority="4" operator="equal">
      <formula>"þ"</formula>
    </cfRule>
  </conditionalFormatting>
  <conditionalFormatting sqref="K14">
    <cfRule type="cellIs" dxfId="18" priority="3" operator="greaterThanOrEqual">
      <formula>M14</formula>
    </cfRule>
  </conditionalFormatting>
  <conditionalFormatting sqref="N14">
    <cfRule type="cellIs" dxfId="17" priority="2" operator="equal">
      <formula>"þ"</formula>
    </cfRule>
  </conditionalFormatting>
  <conditionalFormatting sqref="D14">
    <cfRule type="cellIs" dxfId="1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/>
  </sheetViews>
  <sheetFormatPr defaultColWidth="4" defaultRowHeight="15.6" x14ac:dyDescent="0.3"/>
  <cols>
    <col min="1" max="1" width="19.296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89" t="s">
        <v>0</v>
      </c>
      <c r="B1" s="89" t="s">
        <v>63</v>
      </c>
      <c r="C1" s="89" t="s">
        <v>39</v>
      </c>
      <c r="D1" s="90" t="s">
        <v>3</v>
      </c>
      <c r="E1" s="89" t="s">
        <v>106</v>
      </c>
    </row>
    <row r="2" spans="1:5" x14ac:dyDescent="0.3">
      <c r="A2" s="160" t="s">
        <v>157</v>
      </c>
      <c r="B2" s="5" t="s">
        <v>40</v>
      </c>
      <c r="C2" s="91">
        <v>6</v>
      </c>
      <c r="D2" s="92">
        <f t="shared" ref="D2:D7" ca="1" si="0">RANDBETWEEN(1,20)</f>
        <v>13</v>
      </c>
      <c r="E2" s="91">
        <f t="shared" ref="E2:E4" ca="1" si="1">D2+C2</f>
        <v>19</v>
      </c>
    </row>
    <row r="3" spans="1:5" x14ac:dyDescent="0.3">
      <c r="A3" s="161" t="s">
        <v>157</v>
      </c>
      <c r="B3" s="5" t="s">
        <v>41</v>
      </c>
      <c r="C3" s="43">
        <v>6</v>
      </c>
      <c r="D3" s="44">
        <f t="shared" ca="1" si="0"/>
        <v>11</v>
      </c>
      <c r="E3" s="43">
        <f t="shared" ca="1" si="1"/>
        <v>17</v>
      </c>
    </row>
    <row r="4" spans="1:5" x14ac:dyDescent="0.3">
      <c r="A4" s="162" t="s">
        <v>157</v>
      </c>
      <c r="B4" s="93" t="s">
        <v>42</v>
      </c>
      <c r="C4" s="45">
        <v>6</v>
      </c>
      <c r="D4" s="46">
        <f t="shared" ca="1" si="0"/>
        <v>14</v>
      </c>
      <c r="E4" s="45">
        <f t="shared" ca="1" si="1"/>
        <v>20</v>
      </c>
    </row>
    <row r="5" spans="1:5" x14ac:dyDescent="0.3">
      <c r="A5" s="160" t="s">
        <v>163</v>
      </c>
      <c r="B5" s="5" t="s">
        <v>40</v>
      </c>
      <c r="C5" s="91">
        <v>14</v>
      </c>
      <c r="D5" s="92">
        <f t="shared" ca="1" si="0"/>
        <v>1</v>
      </c>
      <c r="E5" s="91">
        <f t="shared" ref="E5:E7" ca="1" si="2">D5+C5</f>
        <v>15</v>
      </c>
    </row>
    <row r="6" spans="1:5" x14ac:dyDescent="0.3">
      <c r="A6" s="161" t="s">
        <v>163</v>
      </c>
      <c r="B6" s="5" t="s">
        <v>41</v>
      </c>
      <c r="C6" s="43">
        <v>13</v>
      </c>
      <c r="D6" s="44">
        <f t="shared" ca="1" si="0"/>
        <v>2</v>
      </c>
      <c r="E6" s="43">
        <f t="shared" ca="1" si="2"/>
        <v>15</v>
      </c>
    </row>
    <row r="7" spans="1:5" x14ac:dyDescent="0.3">
      <c r="A7" s="162" t="s">
        <v>163</v>
      </c>
      <c r="B7" s="93" t="s">
        <v>42</v>
      </c>
      <c r="C7" s="45">
        <v>14</v>
      </c>
      <c r="D7" s="46">
        <f t="shared" ca="1" si="0"/>
        <v>16</v>
      </c>
      <c r="E7" s="45">
        <f t="shared" ca="1" si="2"/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4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9.69921875" style="187" bestFit="1" customWidth="1"/>
    <col min="2" max="2" width="11.8984375" style="18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59765625" style="1" bestFit="1" customWidth="1"/>
    <col min="7" max="7" width="10.5" style="47" bestFit="1" customWidth="1"/>
    <col min="8" max="8" width="2.8984375" style="47" bestFit="1" customWidth="1"/>
    <col min="9" max="9" width="6.19921875" style="47" bestFit="1" customWidth="1"/>
    <col min="10" max="10" width="7.296875" style="47" bestFit="1" customWidth="1"/>
    <col min="11" max="11" width="4.5" style="47" bestFit="1" customWidth="1"/>
    <col min="12" max="12" width="5" style="47" bestFit="1" customWidth="1"/>
    <col min="13" max="13" width="4.69921875" style="47" bestFit="1" customWidth="1"/>
    <col min="14" max="14" width="7.5" style="47" bestFit="1" customWidth="1"/>
    <col min="15" max="15" width="5.3984375" style="47" bestFit="1" customWidth="1"/>
    <col min="16" max="16" width="4.79687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30" width="1.5" style="47" customWidth="1"/>
    <col min="31" max="31" width="10.59765625" style="47" customWidth="1"/>
    <col min="32" max="16384" width="9.69921875" style="47"/>
  </cols>
  <sheetData>
    <row r="1" spans="1:31" s="16" customFormat="1" ht="32.4" thickTop="1" thickBot="1" x14ac:dyDescent="0.35">
      <c r="A1" s="184" t="s">
        <v>0</v>
      </c>
      <c r="B1" s="182" t="s">
        <v>123</v>
      </c>
      <c r="C1" s="48" t="s">
        <v>44</v>
      </c>
      <c r="D1" s="49" t="s">
        <v>43</v>
      </c>
      <c r="E1" s="50" t="s">
        <v>45</v>
      </c>
      <c r="F1" s="41" t="s">
        <v>65</v>
      </c>
      <c r="G1" s="39" t="s">
        <v>124</v>
      </c>
      <c r="H1" s="40"/>
      <c r="I1" s="28" t="s">
        <v>46</v>
      </c>
      <c r="J1" s="15" t="s">
        <v>47</v>
      </c>
      <c r="K1" s="17" t="s">
        <v>48</v>
      </c>
      <c r="L1" s="20" t="s">
        <v>49</v>
      </c>
      <c r="M1" s="21" t="s">
        <v>50</v>
      </c>
      <c r="N1" s="22" t="s">
        <v>51</v>
      </c>
      <c r="O1" s="24" t="s">
        <v>52</v>
      </c>
      <c r="P1" s="195" t="s">
        <v>69</v>
      </c>
      <c r="Q1" s="51" t="s">
        <v>66</v>
      </c>
      <c r="R1" s="25" t="s">
        <v>53</v>
      </c>
      <c r="S1" s="26" t="s">
        <v>54</v>
      </c>
      <c r="T1" s="27" t="s">
        <v>67</v>
      </c>
      <c r="U1" s="23" t="s">
        <v>70</v>
      </c>
      <c r="V1" s="29" t="s">
        <v>55</v>
      </c>
      <c r="W1" s="30" t="s">
        <v>56</v>
      </c>
      <c r="X1" s="33" t="s">
        <v>57</v>
      </c>
      <c r="Y1" s="52" t="s">
        <v>68</v>
      </c>
      <c r="Z1" s="34" t="s">
        <v>58</v>
      </c>
      <c r="AA1" s="32" t="s">
        <v>59</v>
      </c>
      <c r="AB1" s="30" t="s">
        <v>60</v>
      </c>
      <c r="AC1" s="31" t="s">
        <v>61</v>
      </c>
      <c r="AE1" s="156" t="s">
        <v>115</v>
      </c>
    </row>
    <row r="2" spans="1:31" ht="21" thickTop="1" x14ac:dyDescent="0.3">
      <c r="A2" s="185" t="s">
        <v>114</v>
      </c>
      <c r="B2" s="183">
        <v>0.2</v>
      </c>
      <c r="C2" s="175">
        <f>12+2+1</f>
        <v>15</v>
      </c>
      <c r="D2" s="111">
        <v>34</v>
      </c>
      <c r="E2" s="173">
        <f>39</f>
        <v>39</v>
      </c>
      <c r="F2" s="99">
        <v>0</v>
      </c>
      <c r="G2" s="100" t="s">
        <v>62</v>
      </c>
      <c r="H2" s="101">
        <v>0</v>
      </c>
      <c r="I2" s="141">
        <v>133</v>
      </c>
      <c r="J2" s="103">
        <v>11</v>
      </c>
      <c r="K2" s="176" t="s">
        <v>121</v>
      </c>
      <c r="L2" s="177" t="s">
        <v>121</v>
      </c>
      <c r="M2" s="178" t="s">
        <v>121</v>
      </c>
      <c r="N2" s="180" t="s">
        <v>121</v>
      </c>
      <c r="O2" s="179" t="s">
        <v>121</v>
      </c>
      <c r="P2" s="196"/>
      <c r="Q2" s="104"/>
      <c r="R2" s="151" t="s">
        <v>97</v>
      </c>
      <c r="S2" s="105"/>
      <c r="T2" s="106"/>
      <c r="U2" s="107"/>
      <c r="V2" s="95"/>
      <c r="W2" s="96">
        <f t="shared" ref="W2:W7" si="0">SUM(I2:U2)</f>
        <v>144</v>
      </c>
      <c r="X2" s="108"/>
      <c r="Y2" s="109">
        <v>21</v>
      </c>
      <c r="Z2" s="150">
        <v>123</v>
      </c>
      <c r="AA2" s="97">
        <v>105</v>
      </c>
      <c r="AB2" s="56">
        <f>SUM(Z2:AA2)-(W2+X2)</f>
        <v>84</v>
      </c>
      <c r="AC2" s="137">
        <f>SMALL(AA2:AB2,1)+Y2</f>
        <v>105</v>
      </c>
      <c r="AE2" s="158"/>
    </row>
    <row r="3" spans="1:31" x14ac:dyDescent="0.3">
      <c r="A3" s="185" t="s">
        <v>107</v>
      </c>
      <c r="B3" s="183">
        <v>0.2</v>
      </c>
      <c r="C3" s="175">
        <f>17+2+1+2</f>
        <v>22</v>
      </c>
      <c r="D3" s="111">
        <f>E3-8</f>
        <v>28</v>
      </c>
      <c r="E3" s="173">
        <f>29+2+2+1+2</f>
        <v>36</v>
      </c>
      <c r="F3" s="99">
        <v>0</v>
      </c>
      <c r="G3" s="100" t="s">
        <v>62</v>
      </c>
      <c r="H3" s="101">
        <v>0</v>
      </c>
      <c r="I3" s="141">
        <v>147</v>
      </c>
      <c r="J3" s="142">
        <v>13</v>
      </c>
      <c r="K3" s="176" t="s">
        <v>121</v>
      </c>
      <c r="L3" s="177" t="s">
        <v>121</v>
      </c>
      <c r="M3" s="178" t="s">
        <v>121</v>
      </c>
      <c r="N3" s="180" t="s">
        <v>121</v>
      </c>
      <c r="O3" s="179" t="s">
        <v>121</v>
      </c>
      <c r="P3" s="196"/>
      <c r="Q3" s="145"/>
      <c r="R3" s="151" t="s">
        <v>97</v>
      </c>
      <c r="S3" s="146"/>
      <c r="T3" s="147"/>
      <c r="U3" s="148"/>
      <c r="V3" s="95"/>
      <c r="W3" s="96">
        <f t="shared" si="0"/>
        <v>160</v>
      </c>
      <c r="X3" s="149"/>
      <c r="Y3" s="109">
        <v>21</v>
      </c>
      <c r="Z3" s="150">
        <v>139</v>
      </c>
      <c r="AA3" s="97">
        <f>105+14</f>
        <v>119</v>
      </c>
      <c r="AB3" s="56">
        <f t="shared" ref="AB3:AB5" si="1">SUM(Z3:AA3)-(W3+X3)</f>
        <v>98</v>
      </c>
      <c r="AC3" s="137">
        <f t="shared" ref="AC3:AC5" si="2">SMALL(AA3:AB3,1)+Y3</f>
        <v>119</v>
      </c>
      <c r="AE3" s="158"/>
    </row>
    <row r="4" spans="1:31" x14ac:dyDescent="0.3">
      <c r="A4" s="185" t="s">
        <v>102</v>
      </c>
      <c r="B4" s="183">
        <v>0</v>
      </c>
      <c r="C4" s="175">
        <f>16</f>
        <v>16</v>
      </c>
      <c r="D4" s="172">
        <f>E4-5</f>
        <v>34</v>
      </c>
      <c r="E4" s="173">
        <f>35+4</f>
        <v>39</v>
      </c>
      <c r="F4" s="99">
        <v>0</v>
      </c>
      <c r="G4" s="100" t="s">
        <v>62</v>
      </c>
      <c r="H4" s="101">
        <v>0</v>
      </c>
      <c r="I4" s="141">
        <v>24</v>
      </c>
      <c r="J4" s="142">
        <v>8</v>
      </c>
      <c r="K4" s="176" t="s">
        <v>121</v>
      </c>
      <c r="L4" s="177" t="s">
        <v>121</v>
      </c>
      <c r="M4" s="178" t="s">
        <v>121</v>
      </c>
      <c r="N4" s="180" t="s">
        <v>121</v>
      </c>
      <c r="O4" s="179" t="s">
        <v>121</v>
      </c>
      <c r="P4" s="196"/>
      <c r="Q4" s="167" t="s">
        <v>97</v>
      </c>
      <c r="R4" s="151" t="s">
        <v>97</v>
      </c>
      <c r="S4" s="146"/>
      <c r="T4" s="147"/>
      <c r="U4" s="148"/>
      <c r="V4" s="95"/>
      <c r="W4" s="96">
        <f t="shared" si="0"/>
        <v>32</v>
      </c>
      <c r="X4" s="149"/>
      <c r="Y4" s="109">
        <v>21</v>
      </c>
      <c r="Z4" s="150">
        <v>11</v>
      </c>
      <c r="AA4" s="97">
        <v>105</v>
      </c>
      <c r="AB4" s="56">
        <f>SUM(Z4:AA4)-(W4+X4)</f>
        <v>84</v>
      </c>
      <c r="AC4" s="137">
        <f>SMALL(AA4:AB4,1)+Y4</f>
        <v>105</v>
      </c>
      <c r="AE4" s="158"/>
    </row>
    <row r="5" spans="1:31" x14ac:dyDescent="0.3">
      <c r="A5" s="185" t="s">
        <v>100</v>
      </c>
      <c r="B5" s="183">
        <v>0.4</v>
      </c>
      <c r="C5" s="175">
        <f>14+2</f>
        <v>16</v>
      </c>
      <c r="D5" s="172">
        <f>36</f>
        <v>36</v>
      </c>
      <c r="E5" s="173">
        <f>39+2</f>
        <v>41</v>
      </c>
      <c r="F5" s="99">
        <v>0</v>
      </c>
      <c r="G5" s="139" t="s">
        <v>62</v>
      </c>
      <c r="H5" s="140">
        <v>0</v>
      </c>
      <c r="I5" s="141">
        <v>30</v>
      </c>
      <c r="J5" s="142">
        <v>17</v>
      </c>
      <c r="K5" s="176" t="s">
        <v>121</v>
      </c>
      <c r="L5" s="177" t="s">
        <v>121</v>
      </c>
      <c r="M5" s="178" t="s">
        <v>121</v>
      </c>
      <c r="N5" s="180" t="s">
        <v>121</v>
      </c>
      <c r="O5" s="179" t="s">
        <v>121</v>
      </c>
      <c r="P5" s="196"/>
      <c r="Q5" s="145"/>
      <c r="R5" s="151" t="s">
        <v>97</v>
      </c>
      <c r="S5" s="146"/>
      <c r="T5" s="147"/>
      <c r="U5" s="148"/>
      <c r="V5" s="95"/>
      <c r="W5" s="96">
        <f t="shared" si="0"/>
        <v>47</v>
      </c>
      <c r="X5" s="149"/>
      <c r="Y5" s="109">
        <v>21</v>
      </c>
      <c r="Z5" s="150">
        <v>26</v>
      </c>
      <c r="AA5" s="97">
        <f>198</f>
        <v>198</v>
      </c>
      <c r="AB5" s="56">
        <f t="shared" si="1"/>
        <v>177</v>
      </c>
      <c r="AC5" s="137">
        <f t="shared" si="2"/>
        <v>198</v>
      </c>
      <c r="AE5" s="158"/>
    </row>
    <row r="6" spans="1:31" x14ac:dyDescent="0.3">
      <c r="A6" s="185" t="s">
        <v>159</v>
      </c>
      <c r="B6" s="183">
        <v>0</v>
      </c>
      <c r="C6" s="94">
        <v>10</v>
      </c>
      <c r="D6" s="172">
        <v>29</v>
      </c>
      <c r="E6" s="173">
        <v>29</v>
      </c>
      <c r="F6" s="99">
        <v>0</v>
      </c>
      <c r="G6" s="139" t="s">
        <v>62</v>
      </c>
      <c r="H6" s="140">
        <v>0</v>
      </c>
      <c r="I6" s="141">
        <v>263</v>
      </c>
      <c r="J6" s="142"/>
      <c r="K6" s="176"/>
      <c r="L6" s="177"/>
      <c r="M6" s="178"/>
      <c r="N6" s="198"/>
      <c r="O6" s="199"/>
      <c r="P6" s="196"/>
      <c r="Q6" s="145"/>
      <c r="R6" s="151"/>
      <c r="S6" s="200" t="s">
        <v>97</v>
      </c>
      <c r="T6" s="147"/>
      <c r="U6" s="148"/>
      <c r="V6" s="95"/>
      <c r="W6" s="96">
        <f t="shared" si="0"/>
        <v>263</v>
      </c>
      <c r="X6" s="149"/>
      <c r="Y6" s="109">
        <v>21</v>
      </c>
      <c r="Z6" s="150"/>
      <c r="AA6" s="97">
        <v>162</v>
      </c>
      <c r="AB6" s="56">
        <f t="shared" ref="AB6" si="3">SUM(Z6:AA6)-(W6+X6)</f>
        <v>-101</v>
      </c>
      <c r="AC6" s="137">
        <f t="shared" ref="AC6" si="4">SMALL(AA6:AB6,1)+Y6</f>
        <v>-80</v>
      </c>
      <c r="AE6" s="158"/>
    </row>
    <row r="7" spans="1:31" x14ac:dyDescent="0.3">
      <c r="A7" s="186" t="s">
        <v>150</v>
      </c>
      <c r="B7" s="183">
        <v>0</v>
      </c>
      <c r="C7" s="94">
        <v>10</v>
      </c>
      <c r="D7" s="111">
        <v>28</v>
      </c>
      <c r="E7" s="98">
        <v>28</v>
      </c>
      <c r="F7" s="99" t="s">
        <v>149</v>
      </c>
      <c r="G7" s="139" t="s">
        <v>161</v>
      </c>
      <c r="H7" s="140">
        <v>10</v>
      </c>
      <c r="I7" s="102"/>
      <c r="J7" s="103">
        <v>236</v>
      </c>
      <c r="K7" s="193"/>
      <c r="L7" s="194"/>
      <c r="M7" s="192"/>
      <c r="N7" s="143"/>
      <c r="O7" s="144"/>
      <c r="P7" s="196"/>
      <c r="Q7" s="145"/>
      <c r="R7" s="151" t="s">
        <v>97</v>
      </c>
      <c r="S7" s="105"/>
      <c r="T7" s="106"/>
      <c r="U7" s="107"/>
      <c r="V7" s="95"/>
      <c r="W7" s="96">
        <f t="shared" si="0"/>
        <v>236</v>
      </c>
      <c r="X7" s="149"/>
      <c r="Y7" s="109"/>
      <c r="Z7" s="110"/>
      <c r="AA7" s="97">
        <v>170</v>
      </c>
      <c r="AB7" s="56">
        <f t="shared" ref="AB7" si="5">SUM(Z7:AA7)-(W7+X7)</f>
        <v>-66</v>
      </c>
      <c r="AC7" s="137">
        <f t="shared" ref="AC7" si="6">SMALL(AA7:AB7,1)+Y7</f>
        <v>-66</v>
      </c>
      <c r="AE7" s="136"/>
    </row>
    <row r="8" spans="1:31" x14ac:dyDescent="0.3">
      <c r="A8" s="186" t="s">
        <v>151</v>
      </c>
      <c r="B8" s="183">
        <v>0</v>
      </c>
      <c r="C8" s="94">
        <v>10</v>
      </c>
      <c r="D8" s="111">
        <v>28</v>
      </c>
      <c r="E8" s="98">
        <v>28</v>
      </c>
      <c r="F8" s="99" t="s">
        <v>149</v>
      </c>
      <c r="G8" s="139" t="s">
        <v>161</v>
      </c>
      <c r="H8" s="140">
        <v>10</v>
      </c>
      <c r="I8" s="102">
        <v>279</v>
      </c>
      <c r="J8" s="103"/>
      <c r="K8" s="193"/>
      <c r="L8" s="194"/>
      <c r="M8" s="192"/>
      <c r="N8" s="143"/>
      <c r="O8" s="144"/>
      <c r="P8" s="196"/>
      <c r="Q8" s="145"/>
      <c r="R8" s="151" t="s">
        <v>97</v>
      </c>
      <c r="S8" s="105"/>
      <c r="T8" s="106"/>
      <c r="U8" s="107"/>
      <c r="V8" s="95"/>
      <c r="W8" s="96">
        <f t="shared" ref="W8:W13" si="7">SUM(I8:U8)</f>
        <v>279</v>
      </c>
      <c r="X8" s="149"/>
      <c r="Y8" s="109"/>
      <c r="Z8" s="110"/>
      <c r="AA8" s="97">
        <v>170</v>
      </c>
      <c r="AB8" s="56">
        <f t="shared" ref="AB8:AB13" si="8">SUM(Z8:AA8)-(W8+X8)</f>
        <v>-109</v>
      </c>
      <c r="AC8" s="137">
        <f t="shared" ref="AC8:AC13" si="9">SMALL(AA8:AB8,1)+Y8</f>
        <v>-109</v>
      </c>
      <c r="AE8" s="136"/>
    </row>
    <row r="9" spans="1:31" x14ac:dyDescent="0.3">
      <c r="A9" s="186" t="s">
        <v>152</v>
      </c>
      <c r="B9" s="183">
        <v>0</v>
      </c>
      <c r="C9" s="94">
        <v>10</v>
      </c>
      <c r="D9" s="111">
        <v>28</v>
      </c>
      <c r="E9" s="98">
        <v>28</v>
      </c>
      <c r="F9" s="99" t="s">
        <v>149</v>
      </c>
      <c r="G9" s="139" t="s">
        <v>161</v>
      </c>
      <c r="H9" s="140">
        <v>10</v>
      </c>
      <c r="I9" s="102">
        <v>19</v>
      </c>
      <c r="J9" s="103">
        <v>134</v>
      </c>
      <c r="K9" s="193"/>
      <c r="L9" s="194"/>
      <c r="M9" s="192"/>
      <c r="N9" s="143"/>
      <c r="O9" s="144"/>
      <c r="P9" s="196"/>
      <c r="Q9" s="145"/>
      <c r="R9" s="151" t="s">
        <v>97</v>
      </c>
      <c r="S9" s="105"/>
      <c r="T9" s="106"/>
      <c r="U9" s="107">
        <v>62</v>
      </c>
      <c r="V9" s="95"/>
      <c r="W9" s="96">
        <f t="shared" si="7"/>
        <v>215</v>
      </c>
      <c r="X9" s="149"/>
      <c r="Y9" s="109"/>
      <c r="Z9" s="110">
        <v>5</v>
      </c>
      <c r="AA9" s="97">
        <v>170</v>
      </c>
      <c r="AB9" s="56">
        <f t="shared" si="8"/>
        <v>-40</v>
      </c>
      <c r="AC9" s="137">
        <f t="shared" si="9"/>
        <v>-40</v>
      </c>
      <c r="AE9" s="136"/>
    </row>
    <row r="10" spans="1:31" x14ac:dyDescent="0.3">
      <c r="A10" s="186" t="s">
        <v>153</v>
      </c>
      <c r="B10" s="183">
        <v>0</v>
      </c>
      <c r="C10" s="94">
        <v>10</v>
      </c>
      <c r="D10" s="111">
        <v>28</v>
      </c>
      <c r="E10" s="98">
        <v>28</v>
      </c>
      <c r="F10" s="99" t="s">
        <v>149</v>
      </c>
      <c r="G10" s="139" t="s">
        <v>161</v>
      </c>
      <c r="H10" s="140">
        <v>10</v>
      </c>
      <c r="I10" s="102">
        <v>165</v>
      </c>
      <c r="J10" s="103"/>
      <c r="K10" s="193"/>
      <c r="L10" s="194"/>
      <c r="M10" s="192"/>
      <c r="N10" s="143"/>
      <c r="O10" s="144"/>
      <c r="P10" s="196"/>
      <c r="Q10" s="145"/>
      <c r="R10" s="151" t="s">
        <v>97</v>
      </c>
      <c r="S10" s="105"/>
      <c r="T10" s="106"/>
      <c r="U10" s="107">
        <v>36</v>
      </c>
      <c r="V10" s="95"/>
      <c r="W10" s="96">
        <f t="shared" si="7"/>
        <v>201</v>
      </c>
      <c r="X10" s="149"/>
      <c r="Y10" s="109"/>
      <c r="Z10" s="110">
        <v>5</v>
      </c>
      <c r="AA10" s="97">
        <v>170</v>
      </c>
      <c r="AB10" s="56">
        <f t="shared" si="8"/>
        <v>-26</v>
      </c>
      <c r="AC10" s="137">
        <f t="shared" si="9"/>
        <v>-26</v>
      </c>
      <c r="AE10" s="136"/>
    </row>
    <row r="11" spans="1:31" x14ac:dyDescent="0.3">
      <c r="A11" s="186" t="s">
        <v>154</v>
      </c>
      <c r="B11" s="183">
        <v>0</v>
      </c>
      <c r="C11" s="94">
        <v>10</v>
      </c>
      <c r="D11" s="111">
        <v>28</v>
      </c>
      <c r="E11" s="98">
        <v>28</v>
      </c>
      <c r="F11" s="99" t="s">
        <v>149</v>
      </c>
      <c r="G11" s="139" t="s">
        <v>161</v>
      </c>
      <c r="H11" s="140">
        <v>10</v>
      </c>
      <c r="I11" s="102">
        <v>145</v>
      </c>
      <c r="J11" s="103"/>
      <c r="K11" s="193"/>
      <c r="L11" s="194"/>
      <c r="M11" s="192"/>
      <c r="N11" s="143"/>
      <c r="O11" s="144"/>
      <c r="P11" s="196"/>
      <c r="Q11" s="145"/>
      <c r="R11" s="151" t="s">
        <v>97</v>
      </c>
      <c r="S11" s="105"/>
      <c r="T11" s="106"/>
      <c r="U11" s="107">
        <v>43</v>
      </c>
      <c r="V11" s="95"/>
      <c r="W11" s="96">
        <f t="shared" si="7"/>
        <v>188</v>
      </c>
      <c r="X11" s="149"/>
      <c r="Y11" s="109"/>
      <c r="Z11" s="110"/>
      <c r="AA11" s="97">
        <v>170</v>
      </c>
      <c r="AB11" s="56">
        <f t="shared" si="8"/>
        <v>-18</v>
      </c>
      <c r="AC11" s="137">
        <f t="shared" si="9"/>
        <v>-18</v>
      </c>
      <c r="AE11" s="136"/>
    </row>
    <row r="12" spans="1:31" x14ac:dyDescent="0.3">
      <c r="A12" s="186" t="s">
        <v>155</v>
      </c>
      <c r="B12" s="183">
        <v>0</v>
      </c>
      <c r="C12" s="94">
        <v>10</v>
      </c>
      <c r="D12" s="111">
        <v>28</v>
      </c>
      <c r="E12" s="98">
        <v>28</v>
      </c>
      <c r="F12" s="99" t="s">
        <v>149</v>
      </c>
      <c r="G12" s="139" t="s">
        <v>161</v>
      </c>
      <c r="H12" s="140">
        <v>10</v>
      </c>
      <c r="I12" s="102"/>
      <c r="J12" s="103">
        <v>232</v>
      </c>
      <c r="K12" s="193"/>
      <c r="L12" s="194"/>
      <c r="M12" s="192"/>
      <c r="N12" s="143"/>
      <c r="O12" s="144"/>
      <c r="P12" s="196"/>
      <c r="Q12" s="145"/>
      <c r="R12" s="151" t="s">
        <v>97</v>
      </c>
      <c r="S12" s="105"/>
      <c r="T12" s="106"/>
      <c r="U12" s="107">
        <v>37</v>
      </c>
      <c r="V12" s="95"/>
      <c r="W12" s="96">
        <f t="shared" si="7"/>
        <v>269</v>
      </c>
      <c r="X12" s="149"/>
      <c r="Y12" s="109"/>
      <c r="Z12" s="110"/>
      <c r="AA12" s="97">
        <v>170</v>
      </c>
      <c r="AB12" s="56">
        <f t="shared" si="8"/>
        <v>-99</v>
      </c>
      <c r="AC12" s="137">
        <f t="shared" si="9"/>
        <v>-99</v>
      </c>
      <c r="AE12" s="136"/>
    </row>
    <row r="13" spans="1:31" x14ac:dyDescent="0.3">
      <c r="A13" s="186" t="s">
        <v>156</v>
      </c>
      <c r="B13" s="183">
        <v>0</v>
      </c>
      <c r="C13" s="94">
        <v>10</v>
      </c>
      <c r="D13" s="111">
        <v>28</v>
      </c>
      <c r="E13" s="98">
        <v>28</v>
      </c>
      <c r="F13" s="99" t="s">
        <v>149</v>
      </c>
      <c r="G13" s="139" t="s">
        <v>161</v>
      </c>
      <c r="H13" s="140">
        <v>10</v>
      </c>
      <c r="I13" s="102">
        <v>166</v>
      </c>
      <c r="J13" s="103"/>
      <c r="K13" s="193"/>
      <c r="L13" s="194"/>
      <c r="M13" s="192"/>
      <c r="N13" s="143"/>
      <c r="O13" s="144"/>
      <c r="P13" s="196"/>
      <c r="Q13" s="145"/>
      <c r="R13" s="151" t="s">
        <v>97</v>
      </c>
      <c r="S13" s="105"/>
      <c r="T13" s="106"/>
      <c r="U13" s="107"/>
      <c r="V13" s="95"/>
      <c r="W13" s="96">
        <f t="shared" si="7"/>
        <v>166</v>
      </c>
      <c r="X13" s="149"/>
      <c r="Y13" s="109"/>
      <c r="Z13" s="110"/>
      <c r="AA13" s="97">
        <v>170</v>
      </c>
      <c r="AB13" s="56">
        <f t="shared" si="8"/>
        <v>4</v>
      </c>
      <c r="AC13" s="137">
        <f t="shared" si="9"/>
        <v>4</v>
      </c>
      <c r="AE13" s="136"/>
    </row>
    <row r="14" spans="1:31" x14ac:dyDescent="0.3">
      <c r="A14" s="186" t="s">
        <v>163</v>
      </c>
      <c r="B14" s="183">
        <v>0</v>
      </c>
      <c r="C14" s="94">
        <v>7</v>
      </c>
      <c r="D14" s="111">
        <v>37</v>
      </c>
      <c r="E14" s="98">
        <v>37</v>
      </c>
      <c r="F14" s="99">
        <v>29</v>
      </c>
      <c r="G14" s="139" t="s">
        <v>166</v>
      </c>
      <c r="H14" s="140">
        <v>15</v>
      </c>
      <c r="I14" s="102">
        <v>54</v>
      </c>
      <c r="J14" s="103">
        <v>52</v>
      </c>
      <c r="K14" s="193">
        <v>64</v>
      </c>
      <c r="L14" s="194"/>
      <c r="M14" s="178" t="s">
        <v>165</v>
      </c>
      <c r="N14" s="180" t="s">
        <v>165</v>
      </c>
      <c r="O14" s="179" t="s">
        <v>165</v>
      </c>
      <c r="P14" s="196"/>
      <c r="Q14" s="145"/>
      <c r="R14" s="151" t="s">
        <v>97</v>
      </c>
      <c r="S14" s="105"/>
      <c r="T14" s="106"/>
      <c r="U14" s="107">
        <v>152</v>
      </c>
      <c r="V14" s="95"/>
      <c r="W14" s="96">
        <f t="shared" ref="W14" si="10">SUM(I14:U14)</f>
        <v>322</v>
      </c>
      <c r="X14" s="149"/>
      <c r="Y14" s="109"/>
      <c r="Z14" s="110"/>
      <c r="AA14" s="97">
        <v>282</v>
      </c>
      <c r="AB14" s="56">
        <f t="shared" ref="AB14" si="11">SUM(Z14:AA14)-(W14+X14)</f>
        <v>-40</v>
      </c>
      <c r="AC14" s="137">
        <f t="shared" ref="AC14" si="12">SMALL(AA14:AB14,1)+Y14</f>
        <v>-40</v>
      </c>
      <c r="AE14" s="136"/>
    </row>
  </sheetData>
  <conditionalFormatting sqref="AC2:AC3 AC7">
    <cfRule type="cellIs" dxfId="15" priority="277" stopIfTrue="1" operator="lessThan">
      <formula>0.5</formula>
    </cfRule>
    <cfRule type="cellIs" dxfId="14" priority="278" operator="lessThan">
      <formula>0.5*AA2</formula>
    </cfRule>
  </conditionalFormatting>
  <conditionalFormatting sqref="AC5">
    <cfRule type="cellIs" dxfId="13" priority="83" stopIfTrue="1" operator="lessThan">
      <formula>0.5</formula>
    </cfRule>
    <cfRule type="cellIs" dxfId="12" priority="84" operator="lessThan">
      <formula>0.5*AA5</formula>
    </cfRule>
  </conditionalFormatting>
  <conditionalFormatting sqref="AC4">
    <cfRule type="cellIs" dxfId="11" priority="23" stopIfTrue="1" operator="lessThan">
      <formula>0.5</formula>
    </cfRule>
    <cfRule type="cellIs" dxfId="10" priority="24" operator="lessThan">
      <formula>0.5*AA4</formula>
    </cfRule>
  </conditionalFormatting>
  <conditionalFormatting sqref="AC8:AC13">
    <cfRule type="cellIs" dxfId="9" priority="5" stopIfTrue="1" operator="lessThan">
      <formula>0.5</formula>
    </cfRule>
    <cfRule type="cellIs" dxfId="8" priority="6" operator="lessThan">
      <formula>0.5*AA8</formula>
    </cfRule>
  </conditionalFormatting>
  <conditionalFormatting sqref="AC6">
    <cfRule type="cellIs" dxfId="7" priority="3" stopIfTrue="1" operator="lessThan">
      <formula>0.5</formula>
    </cfRule>
    <cfRule type="cellIs" dxfId="6" priority="4" operator="lessThan">
      <formula>0.5*AA6</formula>
    </cfRule>
  </conditionalFormatting>
  <conditionalFormatting sqref="AC14">
    <cfRule type="cellIs" dxfId="5" priority="1" stopIfTrue="1" operator="lessThan">
      <formula>0.5</formula>
    </cfRule>
    <cfRule type="cellIs" dxfId="4" priority="2" operator="lessThan">
      <formula>0.5*AA14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8" t="s">
        <v>11</v>
      </c>
      <c r="I1" s="188" t="s">
        <v>126</v>
      </c>
      <c r="J1" s="188" t="s">
        <v>127</v>
      </c>
      <c r="K1" s="188" t="s">
        <v>128</v>
      </c>
      <c r="L1" s="4" t="s">
        <v>129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189">
        <f ca="1">RANDBETWEEN(1,3)+RANDBETWEEN(1,3)+RANDBETWEEN(1,3)+RANDBETWEEN(1,3)+RANDBETWEEN(1,3)+RANDBETWEEN(1,3)</f>
        <v>12</v>
      </c>
      <c r="I2" s="189">
        <f ca="1">RANDBETWEEN(1,3)+RANDBETWEEN(1,3)+RANDBETWEEN(1,3)+RANDBETWEEN(1,3)+RANDBETWEEN(1,3)+RANDBETWEEN(1,3)+RANDBETWEEN(1,3)</f>
        <v>18</v>
      </c>
      <c r="J2" s="189">
        <f ca="1">RANDBETWEEN(1,3)+RANDBETWEEN(1,3)+RANDBETWEEN(1,3)+RANDBETWEEN(1,3)+RANDBETWEEN(1,3)+RANDBETWEEN(1,3)+RANDBETWEEN(1,3)+RANDBETWEEN(1,3)</f>
        <v>20</v>
      </c>
      <c r="K2" s="189">
        <f ca="1">RANDBETWEEN(1,3)+RANDBETWEEN(1,3)+RANDBETWEEN(1,3)+RANDBETWEEN(1,3)+RANDBETWEEN(1,3)+RANDBETWEEN(1,3)+RANDBETWEEN(1,3)+RANDBETWEEN(1,3)+RANDBETWEEN(1,3)</f>
        <v>15</v>
      </c>
      <c r="L2" s="8">
        <f ca="1">RANDBETWEEN(1,3)+RANDBETWEEN(1,3)+RANDBETWEEN(1,3)+RANDBETWEEN(1,3)+RANDBETWEEN(1,3)+RANDBETWEEN(1,3)+RANDBETWEEN(1,3)+RANDBETWEEN(1,3)+RANDBETWEEN(1,3)+RANDBETWEEN(1,3)</f>
        <v>18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8</v>
      </c>
      <c r="E3" s="10">
        <f ca="1">RANDBETWEEN(1,4)+RANDBETWEEN(1,4)+RANDBETWEEN(1,4)</f>
        <v>9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8</v>
      </c>
      <c r="H3" s="190">
        <f ca="1">RANDBETWEEN(1,4)+RANDBETWEEN(1,4)+RANDBETWEEN(1,4)+RANDBETWEEN(1,4)+RANDBETWEEN(1,4)+RANDBETWEEN(1,4)</f>
        <v>14</v>
      </c>
      <c r="I3" s="190">
        <f ca="1">RANDBETWEEN(1,4)+RANDBETWEEN(1,4)+RANDBETWEEN(1,4)+RANDBETWEEN(1,4)+RANDBETWEEN(1,4)+RANDBETWEEN(1,4)+RANDBETWEEN(1,4)</f>
        <v>20</v>
      </c>
      <c r="J3" s="190">
        <f ca="1">RANDBETWEEN(1,4)+RANDBETWEEN(1,4)+RANDBETWEEN(1,4)+RANDBETWEEN(1,4)+RANDBETWEEN(1,4)+RANDBETWEEN(1,4)+RANDBETWEEN(1,4)+RANDBETWEEN(1,4)</f>
        <v>20</v>
      </c>
      <c r="K3" s="190">
        <f ca="1">RANDBETWEEN(1,4)+RANDBETWEEN(1,4)+RANDBETWEEN(1,4)+RANDBETWEEN(1,4)+RANDBETWEEN(1,4)+RANDBETWEEN(1,4)+RANDBETWEEN(1,4)+RANDBETWEEN(1,4)+RANDBETWEEN(1,4)</f>
        <v>27</v>
      </c>
      <c r="L3" s="11">
        <f ca="1">RANDBETWEEN(1,4)+RANDBETWEEN(1,4)+RANDBETWEEN(1,4)+RANDBETWEEN(1,4)+RANDBETWEEN(1,4)+RANDBETWEEN(1,4)+RANDBETWEEN(1,4)+RANDBETWEEN(1,4)+RANDBETWEEN(1,4)+RANDBETWEEN(1,4)</f>
        <v>29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9</v>
      </c>
      <c r="E4" s="10">
        <f ca="1">RANDBETWEEN(1,6)+RANDBETWEEN(1,6)+RANDBETWEEN(1,6)</f>
        <v>16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15</v>
      </c>
      <c r="H4" s="190">
        <f ca="1">RANDBETWEEN(1,6)+RANDBETWEEN(1,6)+RANDBETWEEN(1,6)+RANDBETWEEN(1,6)+RANDBETWEEN(1,6)+RANDBETWEEN(1,6)</f>
        <v>20</v>
      </c>
      <c r="I4" s="190">
        <f ca="1">RANDBETWEEN(1,6)+RANDBETWEEN(1,6)+RANDBETWEEN(1,6)+RANDBETWEEN(1,6)+RANDBETWEEN(1,6)+RANDBETWEEN(1,6)+RANDBETWEEN(1,6)</f>
        <v>20</v>
      </c>
      <c r="J4" s="190">
        <f ca="1">RANDBETWEEN(1,6)+RANDBETWEEN(1,6)+RANDBETWEEN(1,6)+RANDBETWEEN(1,6)+RANDBETWEEN(1,6)+RANDBETWEEN(1,6)+RANDBETWEEN(1,6)+RANDBETWEEN(1,6)</f>
        <v>30</v>
      </c>
      <c r="K4" s="190">
        <f ca="1">RANDBETWEEN(1,6)+RANDBETWEEN(1,6)+RANDBETWEEN(1,6)+RANDBETWEEN(1,6)+RANDBETWEEN(1,6)+RANDBETWEEN(1,6)+RANDBETWEEN(1,6)+RANDBETWEEN(1,6)+RANDBETWEEN(1,6)</f>
        <v>34</v>
      </c>
      <c r="L4" s="11">
        <f ca="1">RANDBETWEEN(1,6)+RANDBETWEEN(1,6)+RANDBETWEEN(1,6)+RANDBETWEEN(1,6)+RANDBETWEEN(1,6)+RANDBETWEEN(1,6)+RANDBETWEEN(1,6)+RANDBETWEEN(1,6)+RANDBETWEEN(1,6)+RANDBETWEEN(1,6)</f>
        <v>37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7</v>
      </c>
      <c r="D5" s="10">
        <f ca="1">RANDBETWEEN(1,8)+RANDBETWEEN(1,8)</f>
        <v>10</v>
      </c>
      <c r="E5" s="10">
        <f ca="1">RANDBETWEEN(1,8)+RANDBETWEEN(1,8)+RANDBETWEEN(1,8)</f>
        <v>15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19</v>
      </c>
      <c r="H5" s="190">
        <f ca="1">RANDBETWEEN(1,8)+RANDBETWEEN(1,8)+RANDBETWEEN(1,8)+RANDBETWEEN(1,8)+RANDBETWEEN(1,8)+RANDBETWEEN(1,8)</f>
        <v>23</v>
      </c>
      <c r="I5" s="190">
        <f ca="1">RANDBETWEEN(1,8)+RANDBETWEEN(1,8)+RANDBETWEEN(1,8)+RANDBETWEEN(1,8)+RANDBETWEEN(1,8)+RANDBETWEEN(1,8)+RANDBETWEEN(1,8)</f>
        <v>19</v>
      </c>
      <c r="J5" s="190">
        <f ca="1">RANDBETWEEN(1,8)+RANDBETWEEN(1,8)+RANDBETWEEN(1,8)+RANDBETWEEN(1,8)+RANDBETWEEN(1,8)+RANDBETWEEN(1,8)+RANDBETWEEN(1,8)+RANDBETWEEN(1,8)</f>
        <v>36</v>
      </c>
      <c r="K5" s="190">
        <f ca="1">RANDBETWEEN(1,8)+RANDBETWEEN(1,8)+RANDBETWEEN(1,8)+RANDBETWEEN(1,8)+RANDBETWEEN(1,8)+RANDBETWEEN(1,8)+RANDBETWEEN(1,8)+RANDBETWEEN(1,8)+RANDBETWEEN(1,8)</f>
        <v>33</v>
      </c>
      <c r="L5" s="11">
        <f ca="1">RANDBETWEEN(1,8)+RANDBETWEEN(1,8)+RANDBETWEEN(1,8)+RANDBETWEEN(1,8)+RANDBETWEEN(1,8)+RANDBETWEEN(1,8)+RANDBETWEEN(1,8)+RANDBETWEEN(1,8)+RANDBETWEEN(1,8)+RANDBETWEEN(1,8)</f>
        <v>40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</v>
      </c>
      <c r="D6" s="10">
        <f ca="1">RANDBETWEEN(1,10)+RANDBETWEEN(1,10)</f>
        <v>9</v>
      </c>
      <c r="E6" s="10">
        <f ca="1">RANDBETWEEN(1,10)+RANDBETWEEN(1,10)+RANDBETWEEN(1,10)</f>
        <v>16</v>
      </c>
      <c r="F6" s="10">
        <f ca="1">RANDBETWEEN(1,10)+RANDBETWEEN(1,10)+RANDBETWEEN(1,10)+RANDBETWEEN(1,10)</f>
        <v>21</v>
      </c>
      <c r="G6" s="10">
        <f ca="1">RANDBETWEEN(1,10)+RANDBETWEEN(1,10)+RANDBETWEEN(1,10)+RANDBETWEEN(1,10)+RANDBETWEEN(1,10)</f>
        <v>28</v>
      </c>
      <c r="H6" s="190">
        <f ca="1">RANDBETWEEN(1,10)+RANDBETWEEN(1,10)+RANDBETWEEN(1,10)+RANDBETWEEN(1,10)+RANDBETWEEN(1,10)+RANDBETWEEN(1,10)</f>
        <v>32</v>
      </c>
      <c r="I6" s="190">
        <f ca="1">RANDBETWEEN(1,10)+RANDBETWEEN(1,10)+RANDBETWEEN(1,10)+RANDBETWEEN(1,10)+RANDBETWEEN(1,10)+RANDBETWEEN(1,10)+RANDBETWEEN(1,10)</f>
        <v>48</v>
      </c>
      <c r="J6" s="190">
        <f ca="1">RANDBETWEEN(1,10)+RANDBETWEEN(1,10)+RANDBETWEEN(1,10)+RANDBETWEEN(1,10)+RANDBETWEEN(1,10)+RANDBETWEEN(1,10)+RANDBETWEEN(1,10)+RANDBETWEEN(1,10)</f>
        <v>49</v>
      </c>
      <c r="K6" s="190">
        <f ca="1">RANDBETWEEN(1,10)+RANDBETWEEN(1,10)+RANDBETWEEN(1,10)+RANDBETWEEN(1,10)+RANDBETWEEN(1,10)+RANDBETWEEN(1,10)+RANDBETWEEN(1,10)+RANDBETWEEN(1,10)+RANDBETWEEN(1,10)</f>
        <v>52</v>
      </c>
      <c r="L6" s="11">
        <f ca="1">RANDBETWEEN(1,10)+RANDBETWEEN(1,10)+RANDBETWEEN(1,10)+RANDBETWEEN(1,10)+RANDBETWEEN(1,10)+RANDBETWEEN(1,10)+RANDBETWEEN(1,10)+RANDBETWEEN(1,10)+RANDBETWEEN(1,10)+RANDBETWEEN(1,10)</f>
        <v>63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3</v>
      </c>
      <c r="D7" s="10">
        <f ca="1">RANDBETWEEN(1,12)+RANDBETWEEN(1,12)</f>
        <v>9</v>
      </c>
      <c r="E7" s="10">
        <f ca="1">RANDBETWEEN(1,12)+RANDBETWEEN(1,12)+RANDBETWEEN(1,12)</f>
        <v>12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38</v>
      </c>
      <c r="H7" s="190">
        <f ca="1">RANDBETWEEN(1,12)+RANDBETWEEN(1,12)+RANDBETWEEN(1,12)+RANDBETWEEN(1,12)+RANDBETWEEN(1,12)+RANDBETWEEN(1,12)</f>
        <v>21</v>
      </c>
      <c r="I7" s="190">
        <f ca="1">RANDBETWEEN(1,12)+RANDBETWEEN(1,12)+RANDBETWEEN(1,12)+RANDBETWEEN(1,12)+RANDBETWEEN(1,12)+RANDBETWEEN(1,12)+RANDBETWEEN(1,12)</f>
        <v>41</v>
      </c>
      <c r="J7" s="190">
        <f ca="1">RANDBETWEEN(1,12)+RANDBETWEEN(1,12)+RANDBETWEEN(1,12)+RANDBETWEEN(1,12)+RANDBETWEEN(1,12)+RANDBETWEEN(1,12)+RANDBETWEEN(1,12)+RANDBETWEEN(1,12)</f>
        <v>58</v>
      </c>
      <c r="K7" s="190">
        <f ca="1">RANDBETWEEN(1,12)+RANDBETWEEN(1,12)+RANDBETWEEN(1,12)+RANDBETWEEN(1,12)+RANDBETWEEN(1,12)+RANDBETWEEN(1,12)+RANDBETWEEN(1,12)+RANDBETWEEN(1,12)+RANDBETWEEN(1,12)</f>
        <v>48</v>
      </c>
      <c r="L7" s="11">
        <f ca="1">RANDBETWEEN(1,12)+RANDBETWEEN(1,12)+RANDBETWEEN(1,12)+RANDBETWEEN(1,12)+RANDBETWEEN(1,12)+RANDBETWEEN(1,12)+RANDBETWEEN(1,12)+RANDBETWEEN(1,12)+RANDBETWEEN(1,12)+RANDBETWEEN(1,12)</f>
        <v>73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11</v>
      </c>
      <c r="D8" s="10">
        <f ca="1">RANDBETWEEN(1,20)+RANDBETWEEN(1,20)</f>
        <v>29</v>
      </c>
      <c r="E8" s="10">
        <f ca="1">RANDBETWEEN(1,20)+RANDBETWEEN(1,20)+RANDBETWEEN(1,20)</f>
        <v>26</v>
      </c>
      <c r="F8" s="10">
        <f ca="1">RANDBETWEEN(1,20)+RANDBETWEEN(1,20)+RANDBETWEEN(1,20)+RANDBETWEEN(1,20)</f>
        <v>27</v>
      </c>
      <c r="G8" s="10">
        <f ca="1">RANDBETWEEN(1,20)+RANDBETWEEN(1,20)+RANDBETWEEN(1,20)+RANDBETWEEN(1,20)+RANDBETWEEN(1,20)</f>
        <v>44</v>
      </c>
      <c r="H8" s="190">
        <f ca="1">RANDBETWEEN(1,20)+RANDBETWEEN(1,20)+RANDBETWEEN(1,20)+RANDBETWEEN(1,20)+RANDBETWEEN(1,20)+RANDBETWEEN(1,20)</f>
        <v>51</v>
      </c>
      <c r="I8" s="190">
        <f ca="1">RANDBETWEEN(1,20)+RANDBETWEEN(1,20)+RANDBETWEEN(1,20)+RANDBETWEEN(1,20)+RANDBETWEEN(1,20)+RANDBETWEEN(1,20)+RANDBETWEEN(1,20)</f>
        <v>76</v>
      </c>
      <c r="J8" s="190">
        <f ca="1">RANDBETWEEN(1,20)+RANDBETWEEN(1,20)+RANDBETWEEN(1,20)+RANDBETWEEN(1,20)+RANDBETWEEN(1,20)+RANDBETWEEN(1,20)+RANDBETWEEN(1,20)+RANDBETWEEN(1,20)</f>
        <v>109</v>
      </c>
      <c r="K8" s="190">
        <f ca="1">RANDBETWEEN(1,20)+RANDBETWEEN(1,20)+RANDBETWEEN(1,20)+RANDBETWEEN(1,20)+RANDBETWEEN(1,20)+RANDBETWEEN(1,20)+RANDBETWEEN(1,20)+RANDBETWEEN(1,20)+RANDBETWEEN(1,20)</f>
        <v>100</v>
      </c>
      <c r="L8" s="11">
        <f ca="1">RANDBETWEEN(1,20)+RANDBETWEEN(1,20)+RANDBETWEEN(1,20)+RANDBETWEEN(1,20)+RANDBETWEEN(1,20)+RANDBETWEEN(1,20)+RANDBETWEEN(1,20)+RANDBETWEEN(1,20)+RANDBETWEEN(1,20)+RANDBETWEEN(1,20)</f>
        <v>86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41</v>
      </c>
      <c r="D9" s="13">
        <f ca="1">RANDBETWEEN(1,100)+RANDBETWEEN(1,100)</f>
        <v>79</v>
      </c>
      <c r="E9" s="13">
        <f ca="1">RANDBETWEEN(1,100)+RANDBETWEEN(1,100)+RANDBETWEEN(1,100)</f>
        <v>108</v>
      </c>
      <c r="F9" s="13">
        <f ca="1">RANDBETWEEN(1,100)+RANDBETWEEN(1,100)+RANDBETWEEN(1,100)+RANDBETWEEN(1,100)</f>
        <v>210</v>
      </c>
      <c r="G9" s="13">
        <f ca="1">RANDBETWEEN(1,100)+RANDBETWEEN(1,100)+RANDBETWEEN(1,100)+RANDBETWEEN(1,100)+RANDBETWEEN(1,100)</f>
        <v>211</v>
      </c>
      <c r="H9" s="191">
        <f ca="1">RANDBETWEEN(1,100)+RANDBETWEEN(1,100)+RANDBETWEEN(1,100)+RANDBETWEEN(1,100)+RANDBETWEEN(1,100)+RANDBETWEEN(1,100)</f>
        <v>283</v>
      </c>
      <c r="I9" s="191">
        <f ca="1">RANDBETWEEN(1,100)+RANDBETWEEN(1,100)+RANDBETWEEN(1,100)+RANDBETWEEN(1,100)+RANDBETWEEN(1,100)+RANDBETWEEN(1,100)+RANDBETWEEN(1,100)</f>
        <v>332</v>
      </c>
      <c r="J9" s="191">
        <f ca="1">RANDBETWEEN(1,100)+RANDBETWEEN(1,100)+RANDBETWEEN(1,100)+RANDBETWEEN(1,100)+RANDBETWEEN(1,100)+RANDBETWEEN(1,100)+RANDBETWEEN(1,100)+RANDBETWEEN(1,100)</f>
        <v>336</v>
      </c>
      <c r="K9" s="191">
        <f ca="1">RANDBETWEEN(1,100)+RANDBETWEEN(1,100)+RANDBETWEEN(1,100)+RANDBETWEEN(1,100)+RANDBETWEEN(1,100)+RANDBETWEEN(1,100)+RANDBETWEEN(1,100)+RANDBETWEEN(1,100)+RANDBETWEEN(1,100)</f>
        <v>426</v>
      </c>
      <c r="L9" s="14">
        <f ca="1">RANDBETWEEN(1,100)+RANDBETWEEN(1,100)+RANDBETWEEN(1,100)+RANDBETWEEN(1,100)+RANDBETWEEN(1,100)+RANDBETWEEN(1,100)+RANDBETWEEN(1,100)+RANDBETWEEN(1,100)+RANDBETWEEN(1,100)+RANDBETWEEN(1,100)</f>
        <v>508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3"/>
      <c r="Y27" s="53"/>
      <c r="Z27" s="53"/>
    </row>
    <row r="28" spans="1:26" x14ac:dyDescent="0.3">
      <c r="A28" s="1"/>
      <c r="C28" s="1"/>
      <c r="D28" s="1"/>
      <c r="E28" s="1"/>
      <c r="F28" s="1"/>
      <c r="X28" s="53"/>
      <c r="Y28" s="53"/>
      <c r="Z28" s="53"/>
    </row>
    <row r="29" spans="1:26" x14ac:dyDescent="0.3">
      <c r="A29" s="1"/>
      <c r="C29" s="1"/>
      <c r="D29" s="1"/>
      <c r="E29" s="1"/>
      <c r="F29" s="1"/>
      <c r="U29" s="53"/>
      <c r="V29" s="53"/>
      <c r="W29" s="53"/>
      <c r="X29" s="53"/>
      <c r="Y29" s="53"/>
      <c r="Z29" s="53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2022-08-13T16:42:31Z</dcterms:modified>
</cp:coreProperties>
</file>