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Used\Battle Tallies\"/>
    </mc:Choice>
  </mc:AlternateContent>
  <xr:revisionPtr revIDLastSave="0" documentId="8_{C614C67A-7434-4568-94DA-2CAA0A4080F9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9" l="1"/>
  <c r="N11" i="9" s="1"/>
  <c r="J11" i="9"/>
  <c r="K10" i="9"/>
  <c r="N10" i="9" s="1"/>
  <c r="J10" i="9"/>
  <c r="K9" i="9"/>
  <c r="N9" i="9" s="1"/>
  <c r="J9" i="9"/>
  <c r="K8" i="9"/>
  <c r="N8" i="9" s="1"/>
  <c r="J8" i="9"/>
  <c r="K7" i="9"/>
  <c r="J7" i="9"/>
  <c r="L11" i="9" l="1"/>
  <c r="L7" i="9"/>
  <c r="L8" i="9"/>
  <c r="N7" i="9"/>
  <c r="L9" i="9"/>
  <c r="L10" i="9"/>
  <c r="K5" i="9" l="1"/>
  <c r="N5" i="9" s="1"/>
  <c r="J5" i="9"/>
  <c r="J6" i="9"/>
  <c r="K6" i="9"/>
  <c r="N6" i="9" s="1"/>
  <c r="E4" i="5"/>
  <c r="J2" i="9"/>
  <c r="K2" i="9"/>
  <c r="N2" i="9" s="1"/>
  <c r="J3" i="9"/>
  <c r="K3" i="9"/>
  <c r="N3" i="9" s="1"/>
  <c r="J4" i="9"/>
  <c r="K4" i="9"/>
  <c r="N4" i="9" s="1"/>
  <c r="L5" i="9" l="1"/>
  <c r="L6" i="9"/>
  <c r="L2" i="9"/>
  <c r="L4" i="9"/>
  <c r="L3" i="9"/>
  <c r="E3" i="5"/>
  <c r="C3" i="5"/>
  <c r="C2" i="5" l="1"/>
  <c r="E2" i="5"/>
  <c r="D3" i="5"/>
  <c r="C4" i="5"/>
  <c r="D4" i="5"/>
  <c r="C5" i="5"/>
  <c r="D5" i="5"/>
  <c r="E5" i="5"/>
  <c r="AA5" i="5" l="1"/>
  <c r="M7" i="1" l="1"/>
  <c r="M6" i="1"/>
  <c r="M5" i="1"/>
  <c r="AA3" i="5" l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8" i="1"/>
  <c r="E6" i="1" l="1"/>
  <c r="E3" i="1"/>
  <c r="E4" i="1"/>
  <c r="J18" i="10" l="1"/>
  <c r="K18" i="10" s="1"/>
  <c r="M18" i="10" s="1"/>
  <c r="W4" i="5" l="1"/>
  <c r="AB4" i="5" s="1"/>
  <c r="AC4" i="5" s="1"/>
  <c r="W2" i="5" l="1"/>
  <c r="W3" i="5"/>
  <c r="W5" i="5"/>
  <c r="W6" i="5"/>
  <c r="AB6" i="5" l="1"/>
  <c r="AC6" i="5" s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J8" i="10" l="1"/>
  <c r="K8" i="10" s="1"/>
  <c r="M8" i="10" s="1"/>
  <c r="J6" i="10"/>
  <c r="K6" i="10" s="1"/>
  <c r="M6" i="10" s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1" i="1" l="1"/>
  <c r="I8" i="1" l="1"/>
  <c r="E2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B3" i="5" l="1"/>
  <c r="AC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B2" i="5" l="1"/>
  <c r="AC2" i="5" s="1"/>
  <c r="E5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9" i="1" s="1"/>
  <c r="I10" i="1" l="1"/>
  <c r="M10" i="1" s="1"/>
  <c r="M11" i="1" l="1"/>
  <c r="M12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K2" authorId="0" shapeId="0" xr:uid="{D4E1DEF8-ECCB-422E-A353-4A59D3BD0F56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K3" authorId="0" shapeId="0" xr:uid="{A01DCC31-C5BA-4FBB-9ACA-41417F7798D3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K4" authorId="0" shapeId="0" xr:uid="{99C52961-5D91-4162-B6E9-EC4841F144B8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  <comment ref="C5" authorId="0" shapeId="0" xr:uid="{83EC2F24-B82E-4E6C-903D-2AA8D8D28FE5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EF8E801C-CFFA-4DC5-9FC4-6703F0FE79FB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K5" authorId="0" shapeId="0" xr:uid="{6D761376-CFB5-4054-AB26-B131342E549B}">
      <text>
        <r>
          <rPr>
            <i/>
            <sz val="12"/>
            <color theme="1"/>
            <rFont val="Times New Roman"/>
            <family val="1"/>
          </rPr>
          <t>Aura of Resistance</t>
        </r>
      </text>
    </comment>
  </commentList>
</comments>
</file>

<file path=xl/sharedStrings.xml><?xml version="1.0" encoding="utf-8"?>
<sst xmlns="http://schemas.openxmlformats.org/spreadsheetml/2006/main" count="353" uniqueCount="141">
  <si>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</si>
  <si>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</si>
  <si>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</si>
  <si>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</si>
  <si>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</si>
  <si>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</si>
  <si>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</si>
  <si>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</si>
  <si>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</si>
  <si>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</si>
  <si>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</si>
  <si>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</si>
  <si>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</si>
  <si>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</si>
  <si>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</si>
  <si>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</si>
  <si>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</si>
  <si>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</si>
  <si>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</si>
  <si>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</si>
  <si>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</si>
  <si>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</si>
  <si>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</si>
  <si>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</si>
  <si>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</si>
  <si>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</si>
  <si>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</si>
  <si>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</si>
  <si>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</si>
  <si>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</si>
  <si>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</si>
  <si>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</si>
  <si>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</si>
  <si>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</si>
  <si>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</si>
  <si>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</si>
  <si>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</si>
  <si>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</si>
  <si>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</si>
  <si>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</si>
  <si>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</si>
  <si>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</si>
  <si>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</si>
  <si>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</si>
  <si>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</si>
  <si>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</si>
  <si>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</si>
  <si>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</si>
  <si>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</si>
  <si>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</si>
  <si>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</si>
  <si>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</si>
  <si>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</si>
  <si>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</si>
  <si>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</si>
  <si>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</si>
  <si>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</si>
  <si>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</si>
  <si>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</si>
  <si>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</si>
  <si>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</si>
  <si>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</si>
  <si>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</si>
  <si>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</si>
  <si>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</si>
  <si>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</si>
  <si>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</si>
  <si>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</si>
  <si>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</si>
  <si>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</si>
  <si>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</si>
  <si>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</si>
  <si>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</si>
  <si>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</si>
  <si>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</si>
  <si>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</si>
  <si>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</si>
  <si>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</si>
  <si>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</si>
  <si>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</si>
  <si>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</si>
  <si>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</si>
  <si>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</si>
  <si>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</si>
  <si>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</si>
  <si>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</si>
  <si>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</si>
  <si>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</si>
  <si>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</si>
  <si>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</si>
  <si>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</si>
  <si>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</si>
  <si>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</si>
  <si>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</si>
  <si>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</si>
  <si>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</si>
  <si>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</si>
  <si>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</si>
  <si>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</si>
  <si>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</si>
  <si>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</si>
  <si>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</si>
  <si>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</si>
  <si>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</si>
  <si>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</si>
  <si>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</si>
  <si>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</si>
  <si>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</si>
  <si>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</si>
  <si>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</si>
  <si>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</si>
  <si>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</si>
  <si>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</si>
  <si>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</si>
  <si>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t>Stoneskin</t>
  </si>
  <si>
    <t>Accuracy</t>
  </si>
  <si>
    <t>Keen Edge</t>
  </si>
  <si>
    <t>Half-Dragon Duskblade</t>
  </si>
  <si>
    <t>Speed</t>
  </si>
  <si>
    <t>R30</t>
  </si>
  <si>
    <t>Bigby’s Clenched Fist</t>
  </si>
  <si>
    <t>Concealment</t>
  </si>
  <si>
    <t>DR</t>
  </si>
  <si>
    <t>7d</t>
  </si>
  <si>
    <t>8d</t>
  </si>
  <si>
    <t>9d</t>
  </si>
  <si>
    <t>10d</t>
  </si>
  <si>
    <t>End to Strife</t>
  </si>
  <si>
    <t>Protection from Evil</t>
  </si>
  <si>
    <t>Notes</t>
  </si>
  <si>
    <t>magic</t>
  </si>
  <si>
    <t>Fire Shield</t>
  </si>
  <si>
    <t>Incendiary Cloud</t>
  </si>
  <si>
    <t>R30+5</t>
  </si>
  <si>
    <t>Iggwilv</t>
  </si>
  <si>
    <t>Iggwilv &amp; Demons</t>
  </si>
  <si>
    <t>Demons</t>
  </si>
  <si>
    <t>50’</t>
  </si>
  <si>
    <t>Demon</t>
  </si>
  <si>
    <t>Ranged Touch</t>
  </si>
  <si>
    <t>varies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</si>
</sst>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19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6" fillId="31" borderId="27" xfId="11" applyFont="1" applyFill="1" applyBorder="1" applyAlignment="1">
      <alignment horizontal="center" vertical="center" wrapText="1"/>
    </xf>
    <xf numFmtId="9" fontId="26" fillId="31" borderId="51" xfId="1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95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20</c:v>
                </c:pt>
                <c:pt idx="8">
                  <c:v>22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21</c:v>
                </c:pt>
                <c:pt idx="7">
                  <c:v>30</c:v>
                </c:pt>
                <c:pt idx="8">
                  <c:v>34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17</c:v>
                </c:pt>
                <c:pt idx="4">
                  <c:v>10</c:v>
                </c:pt>
                <c:pt idx="5">
                  <c:v>31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19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  <c:pt idx="6">
                  <c:v>52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22</c:v>
                </c:pt>
                <c:pt idx="3">
                  <c:v>32</c:v>
                </c:pt>
                <c:pt idx="4">
                  <c:v>39</c:v>
                </c:pt>
                <c:pt idx="5">
                  <c:v>41</c:v>
                </c:pt>
                <c:pt idx="6">
                  <c:v>49</c:v>
                </c:pt>
                <c:pt idx="7">
                  <c:v>44</c:v>
                </c:pt>
                <c:pt idx="8">
                  <c:v>66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33</c:v>
                </c:pt>
                <c:pt idx="3">
                  <c:v>67</c:v>
                </c:pt>
                <c:pt idx="4">
                  <c:v>40</c:v>
                </c:pt>
                <c:pt idx="5">
                  <c:v>80</c:v>
                </c:pt>
                <c:pt idx="6">
                  <c:v>73</c:v>
                </c:pt>
                <c:pt idx="7">
                  <c:v>94</c:v>
                </c:pt>
                <c:pt idx="8">
                  <c:v>87</c:v>
                </c:pt>
                <c:pt idx="9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27</c:v>
                </c:pt>
                <c:pt idx="5">
                  <c:v>32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19</c:v>
                </c:pt>
                <c:pt idx="3">
                  <c:v>10</c:v>
                </c:pt>
                <c:pt idx="4">
                  <c:v>26</c:v>
                </c:pt>
                <c:pt idx="5">
                  <c:v>39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14</c:v>
                </c:pt>
                <c:pt idx="2">
                  <c:v>14</c:v>
                </c:pt>
                <c:pt idx="3">
                  <c:v>31</c:v>
                </c:pt>
                <c:pt idx="4">
                  <c:v>27</c:v>
                </c:pt>
                <c:pt idx="5">
                  <c:v>41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21</c:v>
                </c:pt>
                <c:pt idx="3">
                  <c:v>32</c:v>
                </c:pt>
                <c:pt idx="4">
                  <c:v>52</c:v>
                </c:pt>
                <c:pt idx="5">
                  <c:v>49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30</c:v>
                </c:pt>
                <c:pt idx="3">
                  <c:v>30</c:v>
                </c:pt>
                <c:pt idx="4">
                  <c:v>57</c:v>
                </c:pt>
                <c:pt idx="5">
                  <c:v>44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14</c:v>
                </c:pt>
                <c:pt idx="1">
                  <c:v>22</c:v>
                </c:pt>
                <c:pt idx="2">
                  <c:v>34</c:v>
                </c:pt>
                <c:pt idx="3">
                  <c:v>31</c:v>
                </c:pt>
                <c:pt idx="4">
                  <c:v>56</c:v>
                </c:pt>
                <c:pt idx="5">
                  <c:v>66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16</c:v>
                </c:pt>
                <c:pt idx="1">
                  <c:v>21</c:v>
                </c:pt>
                <c:pt idx="2">
                  <c:v>43</c:v>
                </c:pt>
                <c:pt idx="3">
                  <c:v>43</c:v>
                </c:pt>
                <c:pt idx="4">
                  <c:v>60</c:v>
                </c:pt>
                <c:pt idx="5">
                  <c:v>48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20</c:v>
                </c:pt>
                <c:pt idx="8">
                  <c:v>22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21</c:v>
                </c:pt>
                <c:pt idx="7">
                  <c:v>30</c:v>
                </c:pt>
                <c:pt idx="8">
                  <c:v>34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17</c:v>
                </c:pt>
                <c:pt idx="4">
                  <c:v>10</c:v>
                </c:pt>
                <c:pt idx="5">
                  <c:v>31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19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  <c:pt idx="6">
                  <c:v>52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22</c:v>
                </c:pt>
                <c:pt idx="3">
                  <c:v>32</c:v>
                </c:pt>
                <c:pt idx="4">
                  <c:v>39</c:v>
                </c:pt>
                <c:pt idx="5">
                  <c:v>41</c:v>
                </c:pt>
                <c:pt idx="6">
                  <c:v>49</c:v>
                </c:pt>
                <c:pt idx="7">
                  <c:v>44</c:v>
                </c:pt>
                <c:pt idx="8">
                  <c:v>66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33</c:v>
                </c:pt>
                <c:pt idx="3">
                  <c:v>67</c:v>
                </c:pt>
                <c:pt idx="4">
                  <c:v>40</c:v>
                </c:pt>
                <c:pt idx="5">
                  <c:v>80</c:v>
                </c:pt>
                <c:pt idx="6">
                  <c:v>73</c:v>
                </c:pt>
                <c:pt idx="7">
                  <c:v>94</c:v>
                </c:pt>
                <c:pt idx="8">
                  <c:v>87</c:v>
                </c:pt>
                <c:pt idx="9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zoomScaleNormal="100" workbookViewId="0"/>
  </sheetViews>
  <sheetFormatPr defaultRowHeight="15.6" x14ac:dyDescent="0.3"/>
  <cols>
    <col min="1" max="1" width="16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20" style="42" bestFit="1" customWidth="1"/>
    <col min="11" max="11" width="4.19921875" style="42" customWidth="1"/>
    <col min="12" max="12" width="14.59765625" style="42" customWidth="1"/>
    <col min="13" max="13" width="4.3984375" style="42" bestFit="1" customWidth="1"/>
    <col min="14" max="14" width="14.796875" style="42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118</v>
      </c>
      <c r="H1" s="38" t="s">
        <v>20</v>
      </c>
      <c r="I1" s="38"/>
      <c r="J1" s="38"/>
      <c r="K1" s="38"/>
      <c r="L1" s="38" t="s">
        <v>81</v>
      </c>
      <c r="M1" s="38"/>
      <c r="N1" s="38"/>
    </row>
    <row r="2" spans="1:14" ht="16.8" thickTop="1" thickBot="1" x14ac:dyDescent="0.35">
      <c r="A2" s="69" t="s">
        <v>100</v>
      </c>
      <c r="B2" s="69">
        <v>1</v>
      </c>
      <c r="C2" s="43">
        <v>5</v>
      </c>
      <c r="D2" s="44">
        <v>17</v>
      </c>
      <c r="E2" s="43">
        <f>SUM(C2:D2)</f>
        <v>22</v>
      </c>
      <c r="F2" s="43" t="s">
        <v>96</v>
      </c>
      <c r="H2" s="70" t="s">
        <v>0</v>
      </c>
      <c r="I2" s="71" t="s">
        <v>21</v>
      </c>
      <c r="J2" s="72" t="s">
        <v>22</v>
      </c>
      <c r="L2" s="121" t="s">
        <v>0</v>
      </c>
      <c r="M2" s="122" t="s">
        <v>82</v>
      </c>
      <c r="N2" s="123" t="s">
        <v>64</v>
      </c>
    </row>
    <row r="3" spans="1:14" x14ac:dyDescent="0.3">
      <c r="A3" s="69" t="s">
        <v>101</v>
      </c>
      <c r="B3" s="69">
        <v>1</v>
      </c>
      <c r="C3" s="43">
        <v>2</v>
      </c>
      <c r="D3" s="44">
        <v>15</v>
      </c>
      <c r="E3" s="43">
        <f>SUM(C3:D3)</f>
        <v>17</v>
      </c>
      <c r="F3" s="43" t="s">
        <v>5</v>
      </c>
      <c r="H3" s="73" t="s">
        <v>101</v>
      </c>
      <c r="I3" s="69">
        <v>20</v>
      </c>
      <c r="J3" s="74" t="s">
        <v>103</v>
      </c>
      <c r="L3" s="124" t="s">
        <v>134</v>
      </c>
      <c r="M3" s="113">
        <v>19</v>
      </c>
      <c r="N3" s="125"/>
    </row>
    <row r="4" spans="1:14" ht="16.2" thickBot="1" x14ac:dyDescent="0.35">
      <c r="A4" s="113" t="s">
        <v>135</v>
      </c>
      <c r="B4" s="113">
        <v>2</v>
      </c>
      <c r="C4" s="43">
        <v>10</v>
      </c>
      <c r="D4" s="44">
        <v>2</v>
      </c>
      <c r="E4" s="43">
        <f>SUM(C4:D4)</f>
        <v>12</v>
      </c>
      <c r="F4" s="43" t="s">
        <v>137</v>
      </c>
      <c r="H4" s="73" t="s">
        <v>107</v>
      </c>
      <c r="I4" s="69">
        <v>20</v>
      </c>
      <c r="J4" s="74" t="s">
        <v>105</v>
      </c>
      <c r="L4" s="126" t="s">
        <v>136</v>
      </c>
      <c r="M4" s="127">
        <v>10</v>
      </c>
      <c r="N4" s="128"/>
    </row>
    <row r="5" spans="1:14" x14ac:dyDescent="0.3">
      <c r="A5" s="69" t="s">
        <v>102</v>
      </c>
      <c r="B5" s="69">
        <v>1</v>
      </c>
      <c r="C5" s="43">
        <v>6</v>
      </c>
      <c r="D5" s="44">
        <v>3</v>
      </c>
      <c r="E5" s="43">
        <f>SUM(C5:D5)</f>
        <v>9</v>
      </c>
      <c r="F5" s="43" t="s">
        <v>5</v>
      </c>
      <c r="H5" s="73" t="s">
        <v>102</v>
      </c>
      <c r="I5" s="69">
        <v>20</v>
      </c>
      <c r="J5" s="74" t="s">
        <v>104</v>
      </c>
      <c r="L5" s="129" t="s">
        <v>23</v>
      </c>
      <c r="M5" s="130">
        <f>SUM(M3:M4)</f>
        <v>29</v>
      </c>
      <c r="N5" s="125"/>
    </row>
    <row r="6" spans="1:14" ht="16.2" thickBot="1" x14ac:dyDescent="0.35">
      <c r="A6" s="69" t="s">
        <v>107</v>
      </c>
      <c r="B6" s="69">
        <v>1</v>
      </c>
      <c r="C6" s="43">
        <v>6</v>
      </c>
      <c r="D6" s="44">
        <v>1</v>
      </c>
      <c r="E6" s="43">
        <f>SUM(C6:D6)</f>
        <v>7</v>
      </c>
      <c r="F6" s="43" t="s">
        <v>5</v>
      </c>
      <c r="H6" s="165" t="s">
        <v>100</v>
      </c>
      <c r="I6" s="166">
        <v>20</v>
      </c>
      <c r="J6" s="167" t="s">
        <v>117</v>
      </c>
      <c r="L6" s="129" t="s">
        <v>95</v>
      </c>
      <c r="M6" s="130">
        <f>AVERAGE(M3:M4)</f>
        <v>14.5</v>
      </c>
      <c r="N6" s="125"/>
    </row>
    <row r="7" spans="1:14" ht="16.2" thickBot="1" x14ac:dyDescent="0.35">
      <c r="H7" s="75" t="s">
        <v>23</v>
      </c>
      <c r="I7" s="76">
        <f>SUM(I3:I6)</f>
        <v>80</v>
      </c>
      <c r="J7" s="74"/>
      <c r="L7" s="131" t="s">
        <v>24</v>
      </c>
      <c r="M7" s="159">
        <f>COUNT(M3:M4)</f>
        <v>2</v>
      </c>
      <c r="N7" s="132"/>
    </row>
    <row r="8" spans="1:14" ht="16.2" thickTop="1" x14ac:dyDescent="0.3">
      <c r="B8" s="42"/>
      <c r="C8" s="42"/>
      <c r="D8" s="44">
        <f t="shared" ref="D8" ca="1" si="0">RANDBETWEEN(1,20)</f>
        <v>1</v>
      </c>
      <c r="E8" s="42"/>
      <c r="F8" s="42"/>
      <c r="H8" s="75" t="s">
        <v>24</v>
      </c>
      <c r="I8" s="76">
        <f>COUNT(I3:I6)</f>
        <v>4</v>
      </c>
      <c r="J8" s="77"/>
    </row>
    <row r="9" spans="1:14" x14ac:dyDescent="0.3">
      <c r="H9" s="75" t="s">
        <v>26</v>
      </c>
      <c r="I9" s="78">
        <f>I7/4</f>
        <v>20</v>
      </c>
      <c r="J9" s="74" t="s">
        <v>27</v>
      </c>
      <c r="L9" s="83" t="s">
        <v>30</v>
      </c>
      <c r="M9" s="84">
        <f>I9</f>
        <v>20</v>
      </c>
      <c r="N9" s="82"/>
    </row>
    <row r="10" spans="1:14" ht="16.2" thickBot="1" x14ac:dyDescent="0.35">
      <c r="B10" s="42"/>
      <c r="C10" s="42"/>
      <c r="D10" s="42"/>
      <c r="E10" s="42"/>
      <c r="F10" s="42"/>
      <c r="H10" s="79" t="s">
        <v>28</v>
      </c>
      <c r="I10" s="80">
        <f>I9*2</f>
        <v>40</v>
      </c>
      <c r="J10" s="81" t="s">
        <v>29</v>
      </c>
      <c r="L10" s="83" t="s">
        <v>31</v>
      </c>
      <c r="M10" s="84">
        <f>I10</f>
        <v>40</v>
      </c>
      <c r="N10" s="82"/>
    </row>
    <row r="11" spans="1:14" ht="16.2" thickTop="1" x14ac:dyDescent="0.3">
      <c r="B11" s="42"/>
      <c r="C11" s="42"/>
      <c r="D11" s="42"/>
      <c r="E11" s="42"/>
      <c r="F11" s="42"/>
      <c r="H11" s="82"/>
      <c r="I11" s="82"/>
      <c r="J11" s="82"/>
      <c r="L11" s="83" t="s">
        <v>32</v>
      </c>
      <c r="M11" s="84">
        <f>I7</f>
        <v>80</v>
      </c>
      <c r="N11" s="82"/>
    </row>
    <row r="12" spans="1:14" x14ac:dyDescent="0.3">
      <c r="B12" s="42"/>
      <c r="C12" s="42"/>
      <c r="D12" s="42"/>
      <c r="E12" s="42"/>
      <c r="F12" s="42"/>
      <c r="H12" s="82"/>
      <c r="I12" s="82"/>
      <c r="L12" s="85" t="s">
        <v>33</v>
      </c>
      <c r="M12" s="84">
        <f>M5</f>
        <v>29</v>
      </c>
      <c r="N12" s="82"/>
    </row>
    <row r="13" spans="1:14" x14ac:dyDescent="0.3">
      <c r="B13" s="42"/>
      <c r="C13" s="42"/>
      <c r="D13" s="42"/>
      <c r="E13" s="42"/>
      <c r="F13" s="42"/>
      <c r="H13" s="82"/>
      <c r="I13" s="82"/>
      <c r="J13" s="82"/>
    </row>
    <row r="14" spans="1:14" x14ac:dyDescent="0.3">
      <c r="B14" s="42"/>
      <c r="C14" s="42"/>
      <c r="D14" s="42"/>
      <c r="E14" s="42"/>
      <c r="F14" s="42"/>
      <c r="H14" s="82"/>
      <c r="I14" s="82"/>
      <c r="J14" s="82"/>
    </row>
    <row r="15" spans="1:14" x14ac:dyDescent="0.3">
      <c r="B15" s="42"/>
      <c r="C15" s="42"/>
      <c r="D15" s="42"/>
      <c r="E15" s="42"/>
      <c r="F15" s="42"/>
      <c r="H15" s="82"/>
      <c r="I15" s="82"/>
      <c r="J15" s="82"/>
    </row>
    <row r="16" spans="1:14" x14ac:dyDescent="0.3">
      <c r="B16" s="42"/>
      <c r="C16" s="42"/>
      <c r="D16" s="42"/>
      <c r="E16" s="42"/>
      <c r="F16" s="42"/>
      <c r="H16" s="82"/>
      <c r="I16" s="82"/>
      <c r="J16" s="82"/>
    </row>
    <row r="17" spans="8:14" x14ac:dyDescent="0.3">
      <c r="H17" s="82"/>
      <c r="I17" s="82"/>
      <c r="J17" s="82"/>
    </row>
    <row r="18" spans="8:14" x14ac:dyDescent="0.3">
      <c r="H18" s="82"/>
      <c r="I18" s="82"/>
      <c r="J18" s="82"/>
    </row>
    <row r="19" spans="8:14" x14ac:dyDescent="0.3">
      <c r="H19" s="82"/>
      <c r="I19" s="82"/>
      <c r="J19" s="82"/>
    </row>
    <row r="20" spans="8:14" x14ac:dyDescent="0.3">
      <c r="H20" s="82"/>
      <c r="I20" s="82"/>
      <c r="J20" s="82"/>
    </row>
    <row r="21" spans="8:14" x14ac:dyDescent="0.3">
      <c r="H21" s="82"/>
      <c r="I21" s="82"/>
      <c r="J21" s="82"/>
    </row>
    <row r="27" spans="8:14" x14ac:dyDescent="0.3">
      <c r="L27" s="83"/>
      <c r="M27" s="84"/>
      <c r="N27" s="82"/>
    </row>
    <row r="28" spans="8:14" x14ac:dyDescent="0.3">
      <c r="L28" s="83"/>
      <c r="M28" s="84"/>
      <c r="N28" s="82"/>
    </row>
    <row r="29" spans="8:14" x14ac:dyDescent="0.3">
      <c r="L29" s="83"/>
      <c r="M29" s="84"/>
      <c r="N29" s="82"/>
    </row>
    <row r="30" spans="8:14" x14ac:dyDescent="0.3">
      <c r="N30" s="82"/>
    </row>
    <row r="31" spans="8:14" x14ac:dyDescent="0.3">
      <c r="L31" s="85" t="s">
        <v>33</v>
      </c>
      <c r="M31" s="84">
        <f>M23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2">
    <cfRule type="cellIs" dxfId="952" priority="1438" operator="greaterThan">
      <formula>$M$11</formula>
    </cfRule>
    <cfRule type="cellIs" dxfId="951" priority="1439" operator="between">
      <formula>$M$10</formula>
      <formula>$M$11</formula>
    </cfRule>
    <cfRule type="cellIs" dxfId="950" priority="1440" operator="between">
      <formula>$M$9</formula>
      <formula>$M$10</formula>
    </cfRule>
    <cfRule type="cellIs" dxfId="949" priority="1441" operator="lessThan">
      <formula>$M$9</formula>
    </cfRule>
  </conditionalFormatting>
  <conditionalFormatting sqref="M31">
    <cfRule type="cellIs" dxfId="948" priority="1" operator="greaterThan">
      <formula>$M$11</formula>
    </cfRule>
    <cfRule type="cellIs" dxfId="947" priority="2" operator="between">
      <formula>$M$10</formula>
      <formula>$M$11</formula>
    </cfRule>
    <cfRule type="cellIs" dxfId="946" priority="3" operator="between">
      <formula>$M$9</formula>
      <formula>$M$10</formula>
    </cfRule>
    <cfRule type="cellIs" dxfId="945" priority="4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D2" sqref="D2"/>
    </sheetView>
  </sheetViews>
  <sheetFormatPr defaultRowHeight="15.6" x14ac:dyDescent="0.3"/>
  <cols>
    <col min="1" max="1" width="15.8984375" style="47" bestFit="1" customWidth="1"/>
    <col min="2" max="2" width="19.5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bestFit="1" customWidth="1"/>
    <col min="16" max="16" width="8.0976562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5" customFormat="1" ht="31.8" thickBot="1" x14ac:dyDescent="0.35">
      <c r="A1" s="54" t="s">
        <v>71</v>
      </c>
      <c r="B1" s="54" t="s">
        <v>72</v>
      </c>
      <c r="C1" s="54" t="s">
        <v>73</v>
      </c>
      <c r="D1" s="54" t="s">
        <v>74</v>
      </c>
      <c r="E1" s="54" t="s">
        <v>93</v>
      </c>
      <c r="F1" s="54" t="s">
        <v>92</v>
      </c>
      <c r="G1" s="54" t="s">
        <v>91</v>
      </c>
      <c r="H1" s="54" t="s">
        <v>90</v>
      </c>
      <c r="I1" s="54" t="s">
        <v>94</v>
      </c>
      <c r="J1" s="54" t="s">
        <v>75</v>
      </c>
      <c r="K1" s="54" t="s">
        <v>76</v>
      </c>
      <c r="L1" s="54" t="s">
        <v>77</v>
      </c>
      <c r="M1" s="54" t="s">
        <v>78</v>
      </c>
      <c r="O1" s="149" t="s">
        <v>79</v>
      </c>
      <c r="P1" s="67">
        <v>2</v>
      </c>
      <c r="Q1" s="150" t="s">
        <v>99</v>
      </c>
      <c r="R1" s="148">
        <v>0</v>
      </c>
      <c r="S1" s="151" t="s">
        <v>98</v>
      </c>
      <c r="T1" s="148">
        <f>R1+((P1)/(24*60*10))</f>
        <v>1.3888888888888889E-4</v>
      </c>
    </row>
    <row r="2" spans="1:20" ht="16.8" x14ac:dyDescent="0.3">
      <c r="A2" s="164" t="s">
        <v>101</v>
      </c>
      <c r="B2" s="56" t="s">
        <v>110</v>
      </c>
      <c r="C2" s="56">
        <v>12</v>
      </c>
      <c r="D2" s="56">
        <v>20</v>
      </c>
      <c r="E2" s="57" t="s">
        <v>80</v>
      </c>
      <c r="F2" s="57" t="s">
        <v>85</v>
      </c>
      <c r="G2" s="57" t="s">
        <v>80</v>
      </c>
      <c r="H2" s="57" t="s">
        <v>80</v>
      </c>
      <c r="I2" s="56"/>
      <c r="J2" s="56">
        <f t="shared" ref="J2:J18" si="0">IF($E2="þ",$D2,IF($F2="þ",($D2*10),IF($G2="þ",($D2*100),IF($H2="þ",($D2*600),$I2))))</f>
        <v>200</v>
      </c>
      <c r="K2" s="56">
        <f t="shared" ref="K2:K9" si="1">J2+C2</f>
        <v>212</v>
      </c>
      <c r="L2" s="57" t="s">
        <v>85</v>
      </c>
      <c r="M2" s="170" t="str">
        <f t="shared" ref="M2:M17" si="2">IF(C2="","",IF(K2&lt;=$P$1,"þ","q"))</f>
        <v>q</v>
      </c>
    </row>
    <row r="3" spans="1:20" ht="16.8" x14ac:dyDescent="0.3">
      <c r="A3" s="164" t="s">
        <v>101</v>
      </c>
      <c r="B3" s="56" t="s">
        <v>110</v>
      </c>
      <c r="C3" s="56"/>
      <c r="D3" s="56">
        <v>20</v>
      </c>
      <c r="E3" s="57" t="s">
        <v>80</v>
      </c>
      <c r="F3" s="57" t="s">
        <v>85</v>
      </c>
      <c r="G3" s="57" t="s">
        <v>80</v>
      </c>
      <c r="H3" s="57" t="s">
        <v>80</v>
      </c>
      <c r="I3" s="56"/>
      <c r="J3" s="56">
        <f t="shared" si="0"/>
        <v>200</v>
      </c>
      <c r="K3" s="56">
        <f t="shared" ref="K3" si="3">J3+C3</f>
        <v>200</v>
      </c>
      <c r="L3" s="57" t="s">
        <v>85</v>
      </c>
      <c r="M3" s="58" t="str">
        <f t="shared" si="2"/>
        <v/>
      </c>
    </row>
    <row r="4" spans="1:20" ht="16.8" x14ac:dyDescent="0.3">
      <c r="A4" s="164" t="s">
        <v>101</v>
      </c>
      <c r="B4" s="56" t="s">
        <v>128</v>
      </c>
      <c r="C4" s="56"/>
      <c r="D4" s="56">
        <v>20</v>
      </c>
      <c r="E4" s="57" t="s">
        <v>80</v>
      </c>
      <c r="F4" s="57" t="s">
        <v>85</v>
      </c>
      <c r="G4" s="57" t="s">
        <v>80</v>
      </c>
      <c r="H4" s="57" t="s">
        <v>80</v>
      </c>
      <c r="I4" s="56"/>
      <c r="J4" s="56">
        <f t="shared" si="0"/>
        <v>200</v>
      </c>
      <c r="K4" s="56">
        <f t="shared" si="1"/>
        <v>200</v>
      </c>
      <c r="L4" s="57" t="s">
        <v>80</v>
      </c>
      <c r="M4" s="58" t="str">
        <f t="shared" si="2"/>
        <v/>
      </c>
      <c r="O4" s="68"/>
    </row>
    <row r="5" spans="1:20" ht="16.8" x14ac:dyDescent="0.3">
      <c r="A5" s="164" t="s">
        <v>101</v>
      </c>
      <c r="B5" s="56" t="s">
        <v>127</v>
      </c>
      <c r="C5" s="56"/>
      <c r="D5" s="56">
        <v>20</v>
      </c>
      <c r="E5" s="57" t="s">
        <v>85</v>
      </c>
      <c r="F5" s="57" t="s">
        <v>80</v>
      </c>
      <c r="G5" s="57" t="s">
        <v>80</v>
      </c>
      <c r="H5" s="57" t="s">
        <v>80</v>
      </c>
      <c r="I5" s="56"/>
      <c r="J5" s="56">
        <f t="shared" si="0"/>
        <v>20</v>
      </c>
      <c r="K5" s="56">
        <f t="shared" si="1"/>
        <v>20</v>
      </c>
      <c r="L5" s="57" t="s">
        <v>80</v>
      </c>
      <c r="M5" s="58" t="str">
        <f t="shared" ref="M5" si="4">IF(C5="","",IF(K5&lt;=$P$1,"þ","q"))</f>
        <v/>
      </c>
      <c r="O5" s="68"/>
    </row>
    <row r="6" spans="1:20" ht="16.8" x14ac:dyDescent="0.3">
      <c r="A6" s="164" t="s">
        <v>101</v>
      </c>
      <c r="B6" s="56" t="s">
        <v>109</v>
      </c>
      <c r="C6" s="56">
        <v>1</v>
      </c>
      <c r="D6" s="56">
        <v>20</v>
      </c>
      <c r="E6" s="57" t="s">
        <v>80</v>
      </c>
      <c r="F6" s="57" t="s">
        <v>85</v>
      </c>
      <c r="G6" s="57" t="s">
        <v>80</v>
      </c>
      <c r="H6" s="57" t="s">
        <v>80</v>
      </c>
      <c r="I6" s="56"/>
      <c r="J6" s="56">
        <f t="shared" si="0"/>
        <v>200</v>
      </c>
      <c r="K6" s="56">
        <f t="shared" ref="K6:K8" si="5">J6+C6</f>
        <v>201</v>
      </c>
      <c r="L6" s="57" t="s">
        <v>85</v>
      </c>
      <c r="M6" s="58" t="str">
        <f t="shared" si="2"/>
        <v>q</v>
      </c>
      <c r="O6" s="68"/>
    </row>
    <row r="7" spans="1:20" ht="16.8" x14ac:dyDescent="0.3">
      <c r="A7" s="164" t="s">
        <v>101</v>
      </c>
      <c r="B7" s="56" t="s">
        <v>108</v>
      </c>
      <c r="C7" s="56"/>
      <c r="D7" s="56">
        <v>20</v>
      </c>
      <c r="E7" s="57" t="s">
        <v>80</v>
      </c>
      <c r="F7" s="57" t="s">
        <v>85</v>
      </c>
      <c r="G7" s="57" t="s">
        <v>80</v>
      </c>
      <c r="H7" s="57" t="s">
        <v>80</v>
      </c>
      <c r="I7" s="56"/>
      <c r="J7" s="56">
        <f t="shared" si="0"/>
        <v>200</v>
      </c>
      <c r="K7" s="56">
        <f t="shared" ref="K7" si="6">J7+C7</f>
        <v>200</v>
      </c>
      <c r="L7" s="57" t="s">
        <v>80</v>
      </c>
      <c r="M7" s="58" t="str">
        <f t="shared" ref="M7" si="7">IF(C7="","",IF(K7&lt;=$P$1,"þ","q"))</f>
        <v/>
      </c>
      <c r="O7" s="68"/>
    </row>
    <row r="8" spans="1:20" ht="16.8" x14ac:dyDescent="0.3">
      <c r="A8" s="62" t="s">
        <v>100</v>
      </c>
      <c r="B8" s="56" t="s">
        <v>113</v>
      </c>
      <c r="C8" s="56"/>
      <c r="D8" s="56">
        <v>5</v>
      </c>
      <c r="E8" s="57" t="s">
        <v>85</v>
      </c>
      <c r="F8" s="57" t="s">
        <v>80</v>
      </c>
      <c r="G8" s="57" t="s">
        <v>80</v>
      </c>
      <c r="H8" s="57" t="s">
        <v>80</v>
      </c>
      <c r="I8" s="56"/>
      <c r="J8" s="56">
        <f t="shared" si="0"/>
        <v>5</v>
      </c>
      <c r="K8" s="56">
        <f t="shared" si="5"/>
        <v>5</v>
      </c>
      <c r="L8" s="57" t="s">
        <v>80</v>
      </c>
      <c r="M8" s="58" t="str">
        <f t="shared" ref="M8" si="8">IF(C8="","",IF(K8&lt;=$P$1,"þ","q"))</f>
        <v/>
      </c>
      <c r="O8" s="68"/>
    </row>
    <row r="9" spans="1:20" ht="16.8" x14ac:dyDescent="0.3">
      <c r="A9" s="62" t="s">
        <v>100</v>
      </c>
      <c r="B9" s="56" t="s">
        <v>131</v>
      </c>
      <c r="C9" s="56">
        <v>1</v>
      </c>
      <c r="D9" s="56">
        <v>19</v>
      </c>
      <c r="E9" s="57" t="s">
        <v>85</v>
      </c>
      <c r="F9" s="57" t="s">
        <v>80</v>
      </c>
      <c r="G9" s="57" t="s">
        <v>80</v>
      </c>
      <c r="H9" s="57" t="s">
        <v>80</v>
      </c>
      <c r="I9" s="56"/>
      <c r="J9" s="56">
        <f t="shared" si="0"/>
        <v>19</v>
      </c>
      <c r="K9" s="56">
        <f t="shared" si="1"/>
        <v>20</v>
      </c>
      <c r="L9" s="57" t="s">
        <v>85</v>
      </c>
      <c r="M9" s="58" t="str">
        <f t="shared" si="2"/>
        <v>q</v>
      </c>
      <c r="O9" s="68"/>
    </row>
    <row r="10" spans="1:20" ht="16.8" x14ac:dyDescent="0.3">
      <c r="A10" s="62" t="s">
        <v>100</v>
      </c>
      <c r="B10" s="56" t="s">
        <v>111</v>
      </c>
      <c r="C10" s="56">
        <v>1</v>
      </c>
      <c r="D10" s="56">
        <v>19</v>
      </c>
      <c r="E10" s="57" t="s">
        <v>80</v>
      </c>
      <c r="F10" s="57" t="s">
        <v>80</v>
      </c>
      <c r="G10" s="57" t="s">
        <v>85</v>
      </c>
      <c r="H10" s="57" t="s">
        <v>80</v>
      </c>
      <c r="I10" s="56"/>
      <c r="J10" s="56">
        <f t="shared" si="0"/>
        <v>1900</v>
      </c>
      <c r="K10" s="56">
        <f t="shared" ref="K10" si="9">J10+C10</f>
        <v>1901</v>
      </c>
      <c r="L10" s="57" t="s">
        <v>85</v>
      </c>
      <c r="M10" s="58" t="str">
        <f t="shared" si="2"/>
        <v>q</v>
      </c>
      <c r="O10" s="68"/>
    </row>
    <row r="11" spans="1:20" ht="16.8" x14ac:dyDescent="0.3">
      <c r="A11" s="62" t="s">
        <v>100</v>
      </c>
      <c r="B11" s="56" t="s">
        <v>110</v>
      </c>
      <c r="C11" s="56">
        <v>1</v>
      </c>
      <c r="D11" s="56">
        <v>19</v>
      </c>
      <c r="E11" s="57" t="s">
        <v>80</v>
      </c>
      <c r="F11" s="57" t="s">
        <v>85</v>
      </c>
      <c r="G11" s="57" t="s">
        <v>80</v>
      </c>
      <c r="H11" s="57" t="s">
        <v>80</v>
      </c>
      <c r="I11" s="56"/>
      <c r="J11" s="56">
        <f t="shared" si="0"/>
        <v>190</v>
      </c>
      <c r="K11" s="56">
        <f t="shared" ref="K11:K15" si="10">J11+C11</f>
        <v>191</v>
      </c>
      <c r="L11" s="57" t="s">
        <v>85</v>
      </c>
      <c r="M11" s="58" t="str">
        <f t="shared" si="2"/>
        <v>q</v>
      </c>
      <c r="O11" s="68"/>
    </row>
    <row r="12" spans="1:20" ht="16.8" x14ac:dyDescent="0.3">
      <c r="A12" s="62" t="s">
        <v>100</v>
      </c>
      <c r="B12" s="56" t="s">
        <v>120</v>
      </c>
      <c r="C12" s="56"/>
      <c r="D12" s="56">
        <v>19</v>
      </c>
      <c r="E12" s="57" t="s">
        <v>85</v>
      </c>
      <c r="F12" s="57" t="s">
        <v>80</v>
      </c>
      <c r="G12" s="57" t="s">
        <v>80</v>
      </c>
      <c r="H12" s="57" t="s">
        <v>80</v>
      </c>
      <c r="I12" s="56"/>
      <c r="J12" s="56">
        <f t="shared" si="0"/>
        <v>19</v>
      </c>
      <c r="K12" s="56">
        <f t="shared" ref="K12:K14" si="11">J12+C12</f>
        <v>19</v>
      </c>
      <c r="L12" s="57" t="s">
        <v>85</v>
      </c>
      <c r="M12" s="58" t="str">
        <f t="shared" ref="M12:M14" si="12">IF(C12="","",IF(K12&lt;=$P$1,"þ","q"))</f>
        <v/>
      </c>
      <c r="O12" s="68"/>
    </row>
    <row r="13" spans="1:20" ht="16.8" x14ac:dyDescent="0.3">
      <c r="A13" s="62" t="s">
        <v>100</v>
      </c>
      <c r="B13" s="56" t="s">
        <v>116</v>
      </c>
      <c r="C13" s="56"/>
      <c r="D13" s="56">
        <v>19</v>
      </c>
      <c r="E13" s="57" t="s">
        <v>80</v>
      </c>
      <c r="F13" s="57" t="s">
        <v>80</v>
      </c>
      <c r="G13" s="57" t="s">
        <v>85</v>
      </c>
      <c r="H13" s="57" t="s">
        <v>80</v>
      </c>
      <c r="I13" s="56"/>
      <c r="J13" s="56">
        <f t="shared" si="0"/>
        <v>1900</v>
      </c>
      <c r="K13" s="56">
        <f t="shared" ref="K13" si="13">J13+C13</f>
        <v>1900</v>
      </c>
      <c r="L13" s="57" t="s">
        <v>85</v>
      </c>
      <c r="M13" s="58" t="str">
        <f t="shared" ref="M13" si="14">IF(C13="","",IF(K13&lt;=$P$1,"þ","q"))</f>
        <v/>
      </c>
      <c r="O13" s="68"/>
    </row>
    <row r="14" spans="1:20" ht="16.8" x14ac:dyDescent="0.3">
      <c r="A14" s="135" t="s">
        <v>107</v>
      </c>
      <c r="B14" s="56" t="s">
        <v>110</v>
      </c>
      <c r="C14" s="56">
        <v>11</v>
      </c>
      <c r="D14" s="56">
        <v>20</v>
      </c>
      <c r="E14" s="57" t="s">
        <v>80</v>
      </c>
      <c r="F14" s="57" t="s">
        <v>85</v>
      </c>
      <c r="G14" s="57" t="s">
        <v>80</v>
      </c>
      <c r="H14" s="57" t="s">
        <v>80</v>
      </c>
      <c r="I14" s="56"/>
      <c r="J14" s="56">
        <f t="shared" si="0"/>
        <v>200</v>
      </c>
      <c r="K14" s="56">
        <f t="shared" si="11"/>
        <v>211</v>
      </c>
      <c r="L14" s="57" t="s">
        <v>85</v>
      </c>
      <c r="M14" s="58" t="str">
        <f t="shared" si="12"/>
        <v>q</v>
      </c>
      <c r="O14" s="68"/>
    </row>
    <row r="15" spans="1:20" ht="16.8" x14ac:dyDescent="0.3">
      <c r="A15" s="135" t="s">
        <v>107</v>
      </c>
      <c r="B15" s="56" t="s">
        <v>114</v>
      </c>
      <c r="C15" s="56"/>
      <c r="D15" s="56">
        <v>8</v>
      </c>
      <c r="E15" s="57" t="s">
        <v>80</v>
      </c>
      <c r="F15" s="57" t="s">
        <v>80</v>
      </c>
      <c r="G15" s="57" t="s">
        <v>85</v>
      </c>
      <c r="H15" s="57" t="s">
        <v>80</v>
      </c>
      <c r="I15" s="56"/>
      <c r="J15" s="56">
        <f t="shared" si="0"/>
        <v>800</v>
      </c>
      <c r="K15" s="56">
        <f t="shared" si="10"/>
        <v>800</v>
      </c>
      <c r="L15" s="57" t="s">
        <v>85</v>
      </c>
      <c r="M15" s="58" t="str">
        <f t="shared" si="2"/>
        <v/>
      </c>
      <c r="O15" s="68"/>
    </row>
    <row r="16" spans="1:20" ht="16.8" x14ac:dyDescent="0.3">
      <c r="A16" s="61" t="s">
        <v>102</v>
      </c>
      <c r="B16" s="56" t="s">
        <v>112</v>
      </c>
      <c r="C16" s="56">
        <v>1</v>
      </c>
      <c r="D16" s="56">
        <v>20</v>
      </c>
      <c r="E16" s="57" t="s">
        <v>80</v>
      </c>
      <c r="F16" s="57" t="s">
        <v>80</v>
      </c>
      <c r="G16" s="57" t="s">
        <v>80</v>
      </c>
      <c r="H16" s="57" t="s">
        <v>85</v>
      </c>
      <c r="I16" s="56"/>
      <c r="J16" s="56">
        <f t="shared" si="0"/>
        <v>12000</v>
      </c>
      <c r="K16" s="56">
        <f t="shared" ref="K16" si="15">J16+C16</f>
        <v>12001</v>
      </c>
      <c r="L16" s="57" t="s">
        <v>85</v>
      </c>
      <c r="M16" s="58" t="str">
        <f t="shared" si="2"/>
        <v>q</v>
      </c>
      <c r="O16" s="68"/>
    </row>
    <row r="17" spans="1:15" ht="16.8" x14ac:dyDescent="0.3">
      <c r="A17" s="61" t="s">
        <v>102</v>
      </c>
      <c r="B17" s="56" t="s">
        <v>115</v>
      </c>
      <c r="C17" s="56"/>
      <c r="D17" s="56">
        <v>20</v>
      </c>
      <c r="E17" s="57" t="s">
        <v>80</v>
      </c>
      <c r="F17" s="57" t="s">
        <v>80</v>
      </c>
      <c r="G17" s="57" t="s">
        <v>85</v>
      </c>
      <c r="H17" s="57" t="s">
        <v>80</v>
      </c>
      <c r="I17" s="56"/>
      <c r="J17" s="56">
        <f t="shared" si="0"/>
        <v>2000</v>
      </c>
      <c r="K17" s="56">
        <f t="shared" ref="K17" si="16">J17+C17</f>
        <v>2000</v>
      </c>
      <c r="L17" s="57" t="s">
        <v>80</v>
      </c>
      <c r="M17" s="58" t="str">
        <f t="shared" si="2"/>
        <v/>
      </c>
      <c r="O17" s="68"/>
    </row>
    <row r="18" spans="1:15" ht="16.8" x14ac:dyDescent="0.3">
      <c r="A18" s="61" t="s">
        <v>102</v>
      </c>
      <c r="B18" s="56" t="s">
        <v>132</v>
      </c>
      <c r="C18" s="56">
        <v>1</v>
      </c>
      <c r="D18" s="56">
        <v>20</v>
      </c>
      <c r="E18" s="57" t="s">
        <v>85</v>
      </c>
      <c r="F18" s="57" t="s">
        <v>80</v>
      </c>
      <c r="G18" s="57" t="s">
        <v>80</v>
      </c>
      <c r="H18" s="57" t="s">
        <v>80</v>
      </c>
      <c r="I18" s="56"/>
      <c r="J18" s="56">
        <f t="shared" si="0"/>
        <v>20</v>
      </c>
      <c r="K18" s="56">
        <f t="shared" ref="K18" si="17">J18+C18</f>
        <v>21</v>
      </c>
      <c r="L18" s="57" t="s">
        <v>85</v>
      </c>
      <c r="M18" s="58" t="str">
        <f t="shared" ref="M18" si="18">IF(C18="","",IF(K18&lt;=$P$1,"þ","q"))</f>
        <v>q</v>
      </c>
      <c r="O18" s="68"/>
    </row>
    <row r="19" spans="1:15" x14ac:dyDescent="0.3">
      <c r="O19" s="42"/>
    </row>
    <row r="20" spans="1:15" ht="31.2" x14ac:dyDescent="0.3">
      <c r="A20" s="54" t="s">
        <v>71</v>
      </c>
      <c r="B20" s="54" t="s">
        <v>72</v>
      </c>
      <c r="C20" s="54" t="s">
        <v>73</v>
      </c>
      <c r="D20" s="54" t="s">
        <v>74</v>
      </c>
      <c r="E20" s="54" t="s">
        <v>93</v>
      </c>
      <c r="F20" s="54" t="s">
        <v>92</v>
      </c>
      <c r="G20" s="54" t="s">
        <v>91</v>
      </c>
      <c r="H20" s="54" t="s">
        <v>90</v>
      </c>
      <c r="I20" s="54" t="s">
        <v>94</v>
      </c>
      <c r="J20" s="54" t="s">
        <v>75</v>
      </c>
      <c r="K20" s="54" t="s">
        <v>76</v>
      </c>
      <c r="L20" s="54" t="s">
        <v>77</v>
      </c>
      <c r="M20" s="54" t="s">
        <v>78</v>
      </c>
      <c r="O20" s="160"/>
    </row>
    <row r="21" spans="1:15" ht="16.8" x14ac:dyDescent="0.3">
      <c r="A21" s="60" t="s">
        <v>134</v>
      </c>
      <c r="B21" s="56"/>
      <c r="C21" s="56"/>
      <c r="D21" s="56"/>
      <c r="E21" s="57" t="s">
        <v>80</v>
      </c>
      <c r="F21" s="57" t="s">
        <v>80</v>
      </c>
      <c r="G21" s="57" t="s">
        <v>80</v>
      </c>
      <c r="H21" s="57" t="s">
        <v>80</v>
      </c>
      <c r="I21" s="56"/>
      <c r="J21" s="56">
        <f t="shared" ref="J21:J24" si="19">IF($E21="þ",$D21,IF($F21="þ",($D21*10),IF($G21="þ",($D21*100),IF($H21="þ",($D21*600),$I21))))</f>
        <v>0</v>
      </c>
      <c r="K21" s="56">
        <f t="shared" ref="K21" si="20">J21+C21</f>
        <v>0</v>
      </c>
      <c r="L21" s="57" t="s">
        <v>80</v>
      </c>
      <c r="M21" s="58" t="str">
        <f t="shared" ref="M21:M24" si="21">IF(C21="","",IF(K21&lt;=$P$1,"þ","q"))</f>
        <v/>
      </c>
    </row>
    <row r="22" spans="1:15" ht="16.8" x14ac:dyDescent="0.3">
      <c r="A22" s="60" t="s">
        <v>134</v>
      </c>
      <c r="B22" s="56"/>
      <c r="C22" s="56"/>
      <c r="D22" s="56"/>
      <c r="E22" s="57" t="s">
        <v>80</v>
      </c>
      <c r="F22" s="57" t="s">
        <v>80</v>
      </c>
      <c r="G22" s="57" t="s">
        <v>80</v>
      </c>
      <c r="H22" s="57" t="s">
        <v>80</v>
      </c>
      <c r="I22" s="56"/>
      <c r="J22" s="56">
        <f t="shared" si="19"/>
        <v>0</v>
      </c>
      <c r="K22" s="56">
        <f t="shared" ref="K22" si="22">J22+C22</f>
        <v>0</v>
      </c>
      <c r="L22" s="57" t="s">
        <v>80</v>
      </c>
      <c r="M22" s="58" t="str">
        <f t="shared" si="21"/>
        <v/>
      </c>
    </row>
    <row r="23" spans="1:15" ht="16.8" x14ac:dyDescent="0.3">
      <c r="A23" s="60" t="s">
        <v>134</v>
      </c>
      <c r="B23" s="56"/>
      <c r="C23" s="56"/>
      <c r="D23" s="56"/>
      <c r="E23" s="57" t="s">
        <v>80</v>
      </c>
      <c r="F23" s="57" t="s">
        <v>80</v>
      </c>
      <c r="G23" s="57" t="s">
        <v>80</v>
      </c>
      <c r="H23" s="57" t="s">
        <v>80</v>
      </c>
      <c r="I23" s="56"/>
      <c r="J23" s="56">
        <f t="shared" si="19"/>
        <v>0</v>
      </c>
      <c r="K23" s="56">
        <f t="shared" ref="K23" si="23">J23+C23</f>
        <v>0</v>
      </c>
      <c r="L23" s="57" t="s">
        <v>80</v>
      </c>
      <c r="M23" s="58" t="str">
        <f t="shared" si="21"/>
        <v/>
      </c>
    </row>
    <row r="24" spans="1:15" ht="16.8" x14ac:dyDescent="0.3">
      <c r="A24" s="60" t="s">
        <v>134</v>
      </c>
      <c r="B24" s="56"/>
      <c r="C24" s="56"/>
      <c r="D24" s="56"/>
      <c r="E24" s="57" t="s">
        <v>80</v>
      </c>
      <c r="F24" s="57" t="s">
        <v>80</v>
      </c>
      <c r="G24" s="57" t="s">
        <v>80</v>
      </c>
      <c r="H24" s="57" t="s">
        <v>80</v>
      </c>
      <c r="I24" s="56"/>
      <c r="J24" s="56">
        <f t="shared" si="19"/>
        <v>0</v>
      </c>
      <c r="K24" s="56">
        <f t="shared" ref="K24" si="24">J24+C24</f>
        <v>0</v>
      </c>
      <c r="L24" s="57" t="s">
        <v>80</v>
      </c>
      <c r="M24" s="58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944" priority="3182" stopIfTrue="1" operator="equal">
      <formula>"þ"</formula>
    </cfRule>
  </conditionalFormatting>
  <conditionalFormatting sqref="K4 K2">
    <cfRule type="cellIs" dxfId="943" priority="3181" operator="lessThan">
      <formula>$P$1</formula>
    </cfRule>
  </conditionalFormatting>
  <conditionalFormatting sqref="L19:M19">
    <cfRule type="cellIs" dxfId="942" priority="3180" stopIfTrue="1" operator="equal">
      <formula>"þ"</formula>
    </cfRule>
  </conditionalFormatting>
  <conditionalFormatting sqref="P1">
    <cfRule type="cellIs" dxfId="941" priority="3164" operator="equal">
      <formula>0</formula>
    </cfRule>
  </conditionalFormatting>
  <conditionalFormatting sqref="M9">
    <cfRule type="cellIs" dxfId="940" priority="3085" stopIfTrue="1" operator="equal">
      <formula>"þ"</formula>
    </cfRule>
  </conditionalFormatting>
  <conditionalFormatting sqref="M9">
    <cfRule type="cellIs" dxfId="939" priority="3084" stopIfTrue="1" operator="equal">
      <formula>"þ"</formula>
    </cfRule>
  </conditionalFormatting>
  <conditionalFormatting sqref="K9">
    <cfRule type="cellIs" dxfId="938" priority="3083" operator="lessThan">
      <formula>$P$1</formula>
    </cfRule>
  </conditionalFormatting>
  <conditionalFormatting sqref="H2">
    <cfRule type="cellIs" dxfId="937" priority="3078" stopIfTrue="1" operator="equal">
      <formula>"þ"</formula>
    </cfRule>
  </conditionalFormatting>
  <conditionalFormatting sqref="H2">
    <cfRule type="cellIs" dxfId="936" priority="3077" stopIfTrue="1" operator="equal">
      <formula>"þ"</formula>
    </cfRule>
  </conditionalFormatting>
  <conditionalFormatting sqref="T1">
    <cfRule type="cellIs" dxfId="935" priority="2760" operator="equal">
      <formula>0</formula>
    </cfRule>
  </conditionalFormatting>
  <conditionalFormatting sqref="R1">
    <cfRule type="cellIs" dxfId="934" priority="2762" operator="equal">
      <formula>0</formula>
    </cfRule>
  </conditionalFormatting>
  <conditionalFormatting sqref="K22">
    <cfRule type="cellIs" dxfId="933" priority="2445" operator="lessThan">
      <formula>$P$1</formula>
    </cfRule>
  </conditionalFormatting>
  <conditionalFormatting sqref="K22">
    <cfRule type="cellIs" dxfId="932" priority="2443" operator="lessThan">
      <formula>$P$1</formula>
    </cfRule>
  </conditionalFormatting>
  <conditionalFormatting sqref="K22">
    <cfRule type="cellIs" dxfId="931" priority="2441" operator="lessThan">
      <formula>$P$1</formula>
    </cfRule>
  </conditionalFormatting>
  <conditionalFormatting sqref="K22">
    <cfRule type="cellIs" dxfId="930" priority="2439" operator="lessThan">
      <formula>$P$1</formula>
    </cfRule>
  </conditionalFormatting>
  <conditionalFormatting sqref="E22 H22">
    <cfRule type="cellIs" dxfId="929" priority="2438" stopIfTrue="1" operator="equal">
      <formula>"þ"</formula>
    </cfRule>
  </conditionalFormatting>
  <conditionalFormatting sqref="E22 H22">
    <cfRule type="cellIs" dxfId="928" priority="2437" stopIfTrue="1" operator="equal">
      <formula>"þ"</formula>
    </cfRule>
  </conditionalFormatting>
  <conditionalFormatting sqref="G22">
    <cfRule type="cellIs" dxfId="927" priority="2436" stopIfTrue="1" operator="equal">
      <formula>"þ"</formula>
    </cfRule>
  </conditionalFormatting>
  <conditionalFormatting sqref="G22">
    <cfRule type="cellIs" dxfId="926" priority="2435" stopIfTrue="1" operator="equal">
      <formula>"þ"</formula>
    </cfRule>
  </conditionalFormatting>
  <conditionalFormatting sqref="E22">
    <cfRule type="cellIs" dxfId="925" priority="2434" stopIfTrue="1" operator="equal">
      <formula>"þ"</formula>
    </cfRule>
  </conditionalFormatting>
  <conditionalFormatting sqref="E22">
    <cfRule type="cellIs" dxfId="924" priority="2433" stopIfTrue="1" operator="equal">
      <formula>"þ"</formula>
    </cfRule>
  </conditionalFormatting>
  <conditionalFormatting sqref="E22">
    <cfRule type="cellIs" dxfId="923" priority="2426" stopIfTrue="1" operator="equal">
      <formula>"þ"</formula>
    </cfRule>
  </conditionalFormatting>
  <conditionalFormatting sqref="E22">
    <cfRule type="cellIs" dxfId="922" priority="2425" stopIfTrue="1" operator="equal">
      <formula>"þ"</formula>
    </cfRule>
  </conditionalFormatting>
  <conditionalFormatting sqref="M3">
    <cfRule type="cellIs" dxfId="921" priority="2371" stopIfTrue="1" operator="equal">
      <formula>"þ"</formula>
    </cfRule>
  </conditionalFormatting>
  <conditionalFormatting sqref="K3">
    <cfRule type="cellIs" dxfId="920" priority="2370" operator="lessThan">
      <formula>$P$1</formula>
    </cfRule>
  </conditionalFormatting>
  <conditionalFormatting sqref="K23">
    <cfRule type="cellIs" dxfId="919" priority="2296" operator="lessThan">
      <formula>$P$1</formula>
    </cfRule>
  </conditionalFormatting>
  <conditionalFormatting sqref="K23">
    <cfRule type="cellIs" dxfId="918" priority="2294" operator="lessThan">
      <formula>$P$1</formula>
    </cfRule>
  </conditionalFormatting>
  <conditionalFormatting sqref="K23">
    <cfRule type="cellIs" dxfId="917" priority="2292" operator="lessThan">
      <formula>$P$1</formula>
    </cfRule>
  </conditionalFormatting>
  <conditionalFormatting sqref="K23">
    <cfRule type="cellIs" dxfId="916" priority="2290" operator="lessThan">
      <formula>$P$1</formula>
    </cfRule>
  </conditionalFormatting>
  <conditionalFormatting sqref="E23 H23">
    <cfRule type="cellIs" dxfId="915" priority="2289" stopIfTrue="1" operator="equal">
      <formula>"þ"</formula>
    </cfRule>
  </conditionalFormatting>
  <conditionalFormatting sqref="E23 H23">
    <cfRule type="cellIs" dxfId="914" priority="2288" stopIfTrue="1" operator="equal">
      <formula>"þ"</formula>
    </cfRule>
  </conditionalFormatting>
  <conditionalFormatting sqref="G23">
    <cfRule type="cellIs" dxfId="913" priority="2287" stopIfTrue="1" operator="equal">
      <formula>"þ"</formula>
    </cfRule>
  </conditionalFormatting>
  <conditionalFormatting sqref="G23">
    <cfRule type="cellIs" dxfId="912" priority="2286" stopIfTrue="1" operator="equal">
      <formula>"þ"</formula>
    </cfRule>
  </conditionalFormatting>
  <conditionalFormatting sqref="E23">
    <cfRule type="cellIs" dxfId="911" priority="2285" stopIfTrue="1" operator="equal">
      <formula>"þ"</formula>
    </cfRule>
  </conditionalFormatting>
  <conditionalFormatting sqref="E23">
    <cfRule type="cellIs" dxfId="910" priority="2284" stopIfTrue="1" operator="equal">
      <formula>"þ"</formula>
    </cfRule>
  </conditionalFormatting>
  <conditionalFormatting sqref="E23">
    <cfRule type="cellIs" dxfId="909" priority="2277" stopIfTrue="1" operator="equal">
      <formula>"þ"</formula>
    </cfRule>
  </conditionalFormatting>
  <conditionalFormatting sqref="E23">
    <cfRule type="cellIs" dxfId="908" priority="2276" stopIfTrue="1" operator="equal">
      <formula>"þ"</formula>
    </cfRule>
  </conditionalFormatting>
  <conditionalFormatting sqref="E22">
    <cfRule type="cellIs" dxfId="907" priority="2122" stopIfTrue="1" operator="equal">
      <formula>"þ"</formula>
    </cfRule>
  </conditionalFormatting>
  <conditionalFormatting sqref="E22">
    <cfRule type="cellIs" dxfId="906" priority="2121" stopIfTrue="1" operator="equal">
      <formula>"þ"</formula>
    </cfRule>
  </conditionalFormatting>
  <conditionalFormatting sqref="E22">
    <cfRule type="cellIs" dxfId="905" priority="2118" stopIfTrue="1" operator="equal">
      <formula>"þ"</formula>
    </cfRule>
  </conditionalFormatting>
  <conditionalFormatting sqref="E22">
    <cfRule type="cellIs" dxfId="904" priority="2117" stopIfTrue="1" operator="equal">
      <formula>"þ"</formula>
    </cfRule>
  </conditionalFormatting>
  <conditionalFormatting sqref="E22">
    <cfRule type="cellIs" dxfId="903" priority="2116" stopIfTrue="1" operator="equal">
      <formula>"þ"</formula>
    </cfRule>
  </conditionalFormatting>
  <conditionalFormatting sqref="E22">
    <cfRule type="cellIs" dxfId="902" priority="2115" stopIfTrue="1" operator="equal">
      <formula>"þ"</formula>
    </cfRule>
  </conditionalFormatting>
  <conditionalFormatting sqref="E24:H24">
    <cfRule type="cellIs" dxfId="901" priority="2009" stopIfTrue="1" operator="equal">
      <formula>"þ"</formula>
    </cfRule>
  </conditionalFormatting>
  <conditionalFormatting sqref="K24">
    <cfRule type="cellIs" dxfId="900" priority="2007" operator="lessThan">
      <formula>$P$1</formula>
    </cfRule>
  </conditionalFormatting>
  <conditionalFormatting sqref="K24">
    <cfRule type="cellIs" dxfId="899" priority="2005" operator="lessThan">
      <formula>$P$1</formula>
    </cfRule>
  </conditionalFormatting>
  <conditionalFormatting sqref="K24">
    <cfRule type="cellIs" dxfId="898" priority="2003" operator="lessThan">
      <formula>$P$1</formula>
    </cfRule>
  </conditionalFormatting>
  <conditionalFormatting sqref="K24">
    <cfRule type="cellIs" dxfId="897" priority="2001" operator="lessThan">
      <formula>$P$1</formula>
    </cfRule>
  </conditionalFormatting>
  <conditionalFormatting sqref="E24 H24">
    <cfRule type="cellIs" dxfId="896" priority="2000" stopIfTrue="1" operator="equal">
      <formula>"þ"</formula>
    </cfRule>
  </conditionalFormatting>
  <conditionalFormatting sqref="E24 H24">
    <cfRule type="cellIs" dxfId="895" priority="1999" stopIfTrue="1" operator="equal">
      <formula>"þ"</formula>
    </cfRule>
  </conditionalFormatting>
  <conditionalFormatting sqref="G24">
    <cfRule type="cellIs" dxfId="894" priority="1998" stopIfTrue="1" operator="equal">
      <formula>"þ"</formula>
    </cfRule>
  </conditionalFormatting>
  <conditionalFormatting sqref="G24">
    <cfRule type="cellIs" dxfId="893" priority="1997" stopIfTrue="1" operator="equal">
      <formula>"þ"</formula>
    </cfRule>
  </conditionalFormatting>
  <conditionalFormatting sqref="E24">
    <cfRule type="cellIs" dxfId="892" priority="1996" stopIfTrue="1" operator="equal">
      <formula>"þ"</formula>
    </cfRule>
  </conditionalFormatting>
  <conditionalFormatting sqref="E24">
    <cfRule type="cellIs" dxfId="891" priority="1995" stopIfTrue="1" operator="equal">
      <formula>"þ"</formula>
    </cfRule>
  </conditionalFormatting>
  <conditionalFormatting sqref="F24">
    <cfRule type="cellIs" dxfId="890" priority="1992" stopIfTrue="1" operator="equal">
      <formula>"þ"</formula>
    </cfRule>
  </conditionalFormatting>
  <conditionalFormatting sqref="F24">
    <cfRule type="cellIs" dxfId="889" priority="1991" stopIfTrue="1" operator="equal">
      <formula>"þ"</formula>
    </cfRule>
  </conditionalFormatting>
  <conditionalFormatting sqref="F24">
    <cfRule type="cellIs" dxfId="888" priority="1990" stopIfTrue="1" operator="equal">
      <formula>"þ"</formula>
    </cfRule>
  </conditionalFormatting>
  <conditionalFormatting sqref="F24">
    <cfRule type="cellIs" dxfId="887" priority="1989" stopIfTrue="1" operator="equal">
      <formula>"þ"</formula>
    </cfRule>
  </conditionalFormatting>
  <conditionalFormatting sqref="E24">
    <cfRule type="cellIs" dxfId="886" priority="1988" stopIfTrue="1" operator="equal">
      <formula>"þ"</formula>
    </cfRule>
  </conditionalFormatting>
  <conditionalFormatting sqref="E24">
    <cfRule type="cellIs" dxfId="885" priority="1987" stopIfTrue="1" operator="equal">
      <formula>"þ"</formula>
    </cfRule>
  </conditionalFormatting>
  <conditionalFormatting sqref="E23">
    <cfRule type="cellIs" dxfId="884" priority="1984" stopIfTrue="1" operator="equal">
      <formula>"þ"</formula>
    </cfRule>
  </conditionalFormatting>
  <conditionalFormatting sqref="E23">
    <cfRule type="cellIs" dxfId="883" priority="1983" stopIfTrue="1" operator="equal">
      <formula>"þ"</formula>
    </cfRule>
  </conditionalFormatting>
  <conditionalFormatting sqref="E23">
    <cfRule type="cellIs" dxfId="882" priority="1982" stopIfTrue="1" operator="equal">
      <formula>"þ"</formula>
    </cfRule>
  </conditionalFormatting>
  <conditionalFormatting sqref="E23">
    <cfRule type="cellIs" dxfId="881" priority="1981" stopIfTrue="1" operator="equal">
      <formula>"þ"</formula>
    </cfRule>
  </conditionalFormatting>
  <conditionalFormatting sqref="F24">
    <cfRule type="cellIs" dxfId="880" priority="1980" stopIfTrue="1" operator="equal">
      <formula>"þ"</formula>
    </cfRule>
  </conditionalFormatting>
  <conditionalFormatting sqref="F24">
    <cfRule type="cellIs" dxfId="879" priority="1979" stopIfTrue="1" operator="equal">
      <formula>"þ"</formula>
    </cfRule>
  </conditionalFormatting>
  <conditionalFormatting sqref="E24">
    <cfRule type="cellIs" dxfId="878" priority="1978" stopIfTrue="1" operator="equal">
      <formula>"þ"</formula>
    </cfRule>
  </conditionalFormatting>
  <conditionalFormatting sqref="E24">
    <cfRule type="cellIs" dxfId="877" priority="1977" stopIfTrue="1" operator="equal">
      <formula>"þ"</formula>
    </cfRule>
  </conditionalFormatting>
  <conditionalFormatting sqref="E24">
    <cfRule type="cellIs" dxfId="876" priority="1976" stopIfTrue="1" operator="equal">
      <formula>"þ"</formula>
    </cfRule>
  </conditionalFormatting>
  <conditionalFormatting sqref="E24">
    <cfRule type="cellIs" dxfId="875" priority="1975" stopIfTrue="1" operator="equal">
      <formula>"þ"</formula>
    </cfRule>
  </conditionalFormatting>
  <conditionalFormatting sqref="H3">
    <cfRule type="cellIs" dxfId="874" priority="1966" stopIfTrue="1" operator="equal">
      <formula>"þ"</formula>
    </cfRule>
  </conditionalFormatting>
  <conditionalFormatting sqref="L24">
    <cfRule type="cellIs" dxfId="873" priority="1952" stopIfTrue="1" operator="equal">
      <formula>"þ"</formula>
    </cfRule>
  </conditionalFormatting>
  <conditionalFormatting sqref="L24">
    <cfRule type="cellIs" dxfId="872" priority="1951" stopIfTrue="1" operator="equal">
      <formula>"þ"</formula>
    </cfRule>
  </conditionalFormatting>
  <conditionalFormatting sqref="H4">
    <cfRule type="cellIs" dxfId="871" priority="1759" stopIfTrue="1" operator="equal">
      <formula>"þ"</formula>
    </cfRule>
  </conditionalFormatting>
  <conditionalFormatting sqref="H4">
    <cfRule type="cellIs" dxfId="870" priority="1758" stopIfTrue="1" operator="equal">
      <formula>"þ"</formula>
    </cfRule>
  </conditionalFormatting>
  <conditionalFormatting sqref="E4">
    <cfRule type="cellIs" dxfId="869" priority="1775" stopIfTrue="1" operator="equal">
      <formula>"þ"</formula>
    </cfRule>
  </conditionalFormatting>
  <conditionalFormatting sqref="E4">
    <cfRule type="cellIs" dxfId="868" priority="1774" stopIfTrue="1" operator="equal">
      <formula>"þ"</formula>
    </cfRule>
  </conditionalFormatting>
  <conditionalFormatting sqref="E4">
    <cfRule type="cellIs" dxfId="867" priority="1773" stopIfTrue="1" operator="equal">
      <formula>"þ"</formula>
    </cfRule>
  </conditionalFormatting>
  <conditionalFormatting sqref="E4">
    <cfRule type="cellIs" dxfId="866" priority="1772" stopIfTrue="1" operator="equal">
      <formula>"þ"</formula>
    </cfRule>
  </conditionalFormatting>
  <conditionalFormatting sqref="H4">
    <cfRule type="cellIs" dxfId="865" priority="1751" stopIfTrue="1" operator="equal">
      <formula>"þ"</formula>
    </cfRule>
  </conditionalFormatting>
  <conditionalFormatting sqref="H4">
    <cfRule type="cellIs" dxfId="864" priority="1750" stopIfTrue="1" operator="equal">
      <formula>"þ"</formula>
    </cfRule>
  </conditionalFormatting>
  <conditionalFormatting sqref="H4">
    <cfRule type="cellIs" dxfId="863" priority="1749" stopIfTrue="1" operator="equal">
      <formula>"þ"</formula>
    </cfRule>
  </conditionalFormatting>
  <conditionalFormatting sqref="H4">
    <cfRule type="cellIs" dxfId="862" priority="1748" stopIfTrue="1" operator="equal">
      <formula>"þ"</formula>
    </cfRule>
  </conditionalFormatting>
  <conditionalFormatting sqref="H4">
    <cfRule type="cellIs" dxfId="861" priority="1747" stopIfTrue="1" operator="equal">
      <formula>"þ"</formula>
    </cfRule>
  </conditionalFormatting>
  <conditionalFormatting sqref="H4">
    <cfRule type="cellIs" dxfId="860" priority="1746" stopIfTrue="1" operator="equal">
      <formula>"þ"</formula>
    </cfRule>
  </conditionalFormatting>
  <conditionalFormatting sqref="M11">
    <cfRule type="cellIs" dxfId="859" priority="1711" stopIfTrue="1" operator="equal">
      <formula>"þ"</formula>
    </cfRule>
  </conditionalFormatting>
  <conditionalFormatting sqref="M11">
    <cfRule type="cellIs" dxfId="858" priority="1710" stopIfTrue="1" operator="equal">
      <formula>"þ"</formula>
    </cfRule>
  </conditionalFormatting>
  <conditionalFormatting sqref="K11">
    <cfRule type="cellIs" dxfId="857" priority="1709" operator="lessThan">
      <formula>$P$1</formula>
    </cfRule>
  </conditionalFormatting>
  <conditionalFormatting sqref="H15">
    <cfRule type="cellIs" dxfId="856" priority="1692" stopIfTrue="1" operator="equal">
      <formula>"þ"</formula>
    </cfRule>
  </conditionalFormatting>
  <conditionalFormatting sqref="H15">
    <cfRule type="cellIs" dxfId="855" priority="1691" stopIfTrue="1" operator="equal">
      <formula>"þ"</formula>
    </cfRule>
  </conditionalFormatting>
  <conditionalFormatting sqref="M15">
    <cfRule type="cellIs" dxfId="854" priority="1695" stopIfTrue="1" operator="equal">
      <formula>"þ"</formula>
    </cfRule>
  </conditionalFormatting>
  <conditionalFormatting sqref="M15">
    <cfRule type="cellIs" dxfId="853" priority="1694" stopIfTrue="1" operator="equal">
      <formula>"þ"</formula>
    </cfRule>
  </conditionalFormatting>
  <conditionalFormatting sqref="K15">
    <cfRule type="cellIs" dxfId="852" priority="1693" operator="lessThan">
      <formula>$P$1</formula>
    </cfRule>
  </conditionalFormatting>
  <conditionalFormatting sqref="M12">
    <cfRule type="cellIs" dxfId="851" priority="1478" stopIfTrue="1" operator="equal">
      <formula>"þ"</formula>
    </cfRule>
  </conditionalFormatting>
  <conditionalFormatting sqref="M12">
    <cfRule type="cellIs" dxfId="850" priority="1477" stopIfTrue="1" operator="equal">
      <formula>"þ"</formula>
    </cfRule>
  </conditionalFormatting>
  <conditionalFormatting sqref="K12">
    <cfRule type="cellIs" dxfId="849" priority="1464" operator="lessThan">
      <formula>$P$1</formula>
    </cfRule>
  </conditionalFormatting>
  <conditionalFormatting sqref="L21">
    <cfRule type="cellIs" dxfId="848" priority="1395" stopIfTrue="1" operator="equal">
      <formula>"þ"</formula>
    </cfRule>
  </conditionalFormatting>
  <conditionalFormatting sqref="L21">
    <cfRule type="cellIs" dxfId="847" priority="1392" stopIfTrue="1" operator="equal">
      <formula>"þ"</formula>
    </cfRule>
  </conditionalFormatting>
  <conditionalFormatting sqref="L21">
    <cfRule type="cellIs" dxfId="846" priority="1394" stopIfTrue="1" operator="equal">
      <formula>"þ"</formula>
    </cfRule>
  </conditionalFormatting>
  <conditionalFormatting sqref="L21">
    <cfRule type="cellIs" dxfId="845" priority="1393" stopIfTrue="1" operator="equal">
      <formula>"þ"</formula>
    </cfRule>
  </conditionalFormatting>
  <conditionalFormatting sqref="K21">
    <cfRule type="cellIs" dxfId="844" priority="1408" operator="lessThan">
      <formula>$P$1</formula>
    </cfRule>
  </conditionalFormatting>
  <conditionalFormatting sqref="K21">
    <cfRule type="cellIs" dxfId="843" priority="1406" operator="lessThan">
      <formula>$P$1</formula>
    </cfRule>
  </conditionalFormatting>
  <conditionalFormatting sqref="K21">
    <cfRule type="cellIs" dxfId="842" priority="1404" operator="lessThan">
      <formula>$P$1</formula>
    </cfRule>
  </conditionalFormatting>
  <conditionalFormatting sqref="K21">
    <cfRule type="cellIs" dxfId="841" priority="1402" operator="lessThan">
      <formula>$P$1</formula>
    </cfRule>
  </conditionalFormatting>
  <conditionalFormatting sqref="M14">
    <cfRule type="cellIs" dxfId="840" priority="1357" stopIfTrue="1" operator="equal">
      <formula>"þ"</formula>
    </cfRule>
  </conditionalFormatting>
  <conditionalFormatting sqref="M14">
    <cfRule type="cellIs" dxfId="839" priority="1356" stopIfTrue="1" operator="equal">
      <formula>"þ"</formula>
    </cfRule>
  </conditionalFormatting>
  <conditionalFormatting sqref="K14">
    <cfRule type="cellIs" dxfId="838" priority="1353" operator="lessThan">
      <formula>$P$1</formula>
    </cfRule>
  </conditionalFormatting>
  <conditionalFormatting sqref="M16">
    <cfRule type="cellIs" dxfId="837" priority="1258" stopIfTrue="1" operator="equal">
      <formula>"þ"</formula>
    </cfRule>
  </conditionalFormatting>
  <conditionalFormatting sqref="M16">
    <cfRule type="cellIs" dxfId="836" priority="1257" stopIfTrue="1" operator="equal">
      <formula>"þ"</formula>
    </cfRule>
  </conditionalFormatting>
  <conditionalFormatting sqref="K16">
    <cfRule type="cellIs" dxfId="835" priority="1256" operator="lessThan">
      <formula>$P$1</formula>
    </cfRule>
  </conditionalFormatting>
  <conditionalFormatting sqref="F16">
    <cfRule type="cellIs" dxfId="834" priority="1248" stopIfTrue="1" operator="equal">
      <formula>"þ"</formula>
    </cfRule>
  </conditionalFormatting>
  <conditionalFormatting sqref="F16">
    <cfRule type="cellIs" dxfId="833" priority="1247" stopIfTrue="1" operator="equal">
      <formula>"þ"</formula>
    </cfRule>
  </conditionalFormatting>
  <conditionalFormatting sqref="G16">
    <cfRule type="cellIs" dxfId="832" priority="1244" stopIfTrue="1" operator="equal">
      <formula>"þ"</formula>
    </cfRule>
  </conditionalFormatting>
  <conditionalFormatting sqref="G16">
    <cfRule type="cellIs" dxfId="831" priority="1243" stopIfTrue="1" operator="equal">
      <formula>"þ"</formula>
    </cfRule>
  </conditionalFormatting>
  <conditionalFormatting sqref="M10">
    <cfRule type="cellIs" dxfId="830" priority="1203" stopIfTrue="1" operator="equal">
      <formula>"þ"</formula>
    </cfRule>
  </conditionalFormatting>
  <conditionalFormatting sqref="M10">
    <cfRule type="cellIs" dxfId="829" priority="1202" stopIfTrue="1" operator="equal">
      <formula>"þ"</formula>
    </cfRule>
  </conditionalFormatting>
  <conditionalFormatting sqref="K10">
    <cfRule type="cellIs" dxfId="828" priority="1201" operator="lessThan">
      <formula>$P$1</formula>
    </cfRule>
  </conditionalFormatting>
  <conditionalFormatting sqref="H10">
    <cfRule type="cellIs" dxfId="827" priority="1200" stopIfTrue="1" operator="equal">
      <formula>"þ"</formula>
    </cfRule>
  </conditionalFormatting>
  <conditionalFormatting sqref="H10">
    <cfRule type="cellIs" dxfId="826" priority="1199" stopIfTrue="1" operator="equal">
      <formula>"þ"</formula>
    </cfRule>
  </conditionalFormatting>
  <conditionalFormatting sqref="F10">
    <cfRule type="cellIs" dxfId="825" priority="1196" stopIfTrue="1" operator="equal">
      <formula>"þ"</formula>
    </cfRule>
  </conditionalFormatting>
  <conditionalFormatting sqref="E11 H11:H12 E14:H14">
    <cfRule type="cellIs" dxfId="824" priority="1146" stopIfTrue="1" operator="equal">
      <formula>"þ"</formula>
    </cfRule>
  </conditionalFormatting>
  <conditionalFormatting sqref="E11 H11:H12 E14:H14">
    <cfRule type="cellIs" dxfId="823" priority="1145" stopIfTrue="1" operator="equal">
      <formula>"þ"</formula>
    </cfRule>
  </conditionalFormatting>
  <conditionalFormatting sqref="E11 H11:H12 E14:H14">
    <cfRule type="cellIs" dxfId="822" priority="1144" stopIfTrue="1" operator="equal">
      <formula>"þ"</formula>
    </cfRule>
  </conditionalFormatting>
  <conditionalFormatting sqref="E11 H11:H12 E14:H14">
    <cfRule type="cellIs" dxfId="821" priority="1143" stopIfTrue="1" operator="equal">
      <formula>"þ"</formula>
    </cfRule>
  </conditionalFormatting>
  <conditionalFormatting sqref="E11 H11:H12 E14:H14">
    <cfRule type="cellIs" dxfId="820" priority="1142" stopIfTrue="1" operator="equal">
      <formula>"þ"</formula>
    </cfRule>
  </conditionalFormatting>
  <conditionalFormatting sqref="E11 H11:H12 E14:H14">
    <cfRule type="cellIs" dxfId="819" priority="1141" stopIfTrue="1" operator="equal">
      <formula>"þ"</formula>
    </cfRule>
  </conditionalFormatting>
  <conditionalFormatting sqref="E11 H11:H12 E14:H14">
    <cfRule type="cellIs" dxfId="818" priority="1140" stopIfTrue="1" operator="equal">
      <formula>"þ"</formula>
    </cfRule>
  </conditionalFormatting>
  <conditionalFormatting sqref="E11 H11:H12 E14:H14">
    <cfRule type="cellIs" dxfId="817" priority="1139" stopIfTrue="1" operator="equal">
      <formula>"þ"</formula>
    </cfRule>
  </conditionalFormatting>
  <conditionalFormatting sqref="F11:G11">
    <cfRule type="cellIs" dxfId="816" priority="1138" stopIfTrue="1" operator="equal">
      <formula>"þ"</formula>
    </cfRule>
  </conditionalFormatting>
  <conditionalFormatting sqref="F11:G11">
    <cfRule type="cellIs" dxfId="815" priority="1137" stopIfTrue="1" operator="equal">
      <formula>"þ"</formula>
    </cfRule>
  </conditionalFormatting>
  <conditionalFormatting sqref="E16">
    <cfRule type="cellIs" dxfId="814" priority="1131" stopIfTrue="1" operator="equal">
      <formula>"þ"</formula>
    </cfRule>
  </conditionalFormatting>
  <conditionalFormatting sqref="E16">
    <cfRule type="cellIs" dxfId="813" priority="1130" stopIfTrue="1" operator="equal">
      <formula>"þ"</formula>
    </cfRule>
  </conditionalFormatting>
  <conditionalFormatting sqref="M17">
    <cfRule type="cellIs" dxfId="812" priority="1121" stopIfTrue="1" operator="equal">
      <formula>"þ"</formula>
    </cfRule>
  </conditionalFormatting>
  <conditionalFormatting sqref="M17">
    <cfRule type="cellIs" dxfId="811" priority="1120" stopIfTrue="1" operator="equal">
      <formula>"þ"</formula>
    </cfRule>
  </conditionalFormatting>
  <conditionalFormatting sqref="K17">
    <cfRule type="cellIs" dxfId="810" priority="1119" operator="lessThan">
      <formula>$P$1</formula>
    </cfRule>
  </conditionalFormatting>
  <conditionalFormatting sqref="H17">
    <cfRule type="cellIs" dxfId="809" priority="1118" stopIfTrue="1" operator="equal">
      <formula>"þ"</formula>
    </cfRule>
  </conditionalFormatting>
  <conditionalFormatting sqref="H17">
    <cfRule type="cellIs" dxfId="808" priority="1117" stopIfTrue="1" operator="equal">
      <formula>"þ"</formula>
    </cfRule>
  </conditionalFormatting>
  <conditionalFormatting sqref="E17">
    <cfRule type="cellIs" dxfId="807" priority="1112" stopIfTrue="1" operator="equal">
      <formula>"þ"</formula>
    </cfRule>
  </conditionalFormatting>
  <conditionalFormatting sqref="E17">
    <cfRule type="cellIs" dxfId="806" priority="1111" stopIfTrue="1" operator="equal">
      <formula>"þ"</formula>
    </cfRule>
  </conditionalFormatting>
  <conditionalFormatting sqref="F17">
    <cfRule type="cellIs" dxfId="805" priority="1108" stopIfTrue="1" operator="equal">
      <formula>"þ"</formula>
    </cfRule>
  </conditionalFormatting>
  <conditionalFormatting sqref="F17">
    <cfRule type="cellIs" dxfId="804" priority="1107" stopIfTrue="1" operator="equal">
      <formula>"þ"</formula>
    </cfRule>
  </conditionalFormatting>
  <conditionalFormatting sqref="G21">
    <cfRule type="cellIs" dxfId="803" priority="1092" stopIfTrue="1" operator="equal">
      <formula>"þ"</formula>
    </cfRule>
  </conditionalFormatting>
  <conditionalFormatting sqref="G21">
    <cfRule type="cellIs" dxfId="802" priority="1091" stopIfTrue="1" operator="equal">
      <formula>"þ"</formula>
    </cfRule>
  </conditionalFormatting>
  <conditionalFormatting sqref="G21">
    <cfRule type="cellIs" dxfId="801" priority="1090" stopIfTrue="1" operator="equal">
      <formula>"þ"</formula>
    </cfRule>
  </conditionalFormatting>
  <conditionalFormatting sqref="G21">
    <cfRule type="cellIs" dxfId="800" priority="1089" stopIfTrue="1" operator="equal">
      <formula>"þ"</formula>
    </cfRule>
  </conditionalFormatting>
  <conditionalFormatting sqref="G21">
    <cfRule type="cellIs" dxfId="799" priority="1093" stopIfTrue="1" operator="equal">
      <formula>"þ"</formula>
    </cfRule>
  </conditionalFormatting>
  <conditionalFormatting sqref="H21">
    <cfRule type="cellIs" dxfId="798" priority="1088" stopIfTrue="1" operator="equal">
      <formula>"þ"</formula>
    </cfRule>
  </conditionalFormatting>
  <conditionalFormatting sqref="H21">
    <cfRule type="cellIs" dxfId="797" priority="1087" stopIfTrue="1" operator="equal">
      <formula>"þ"</formula>
    </cfRule>
  </conditionalFormatting>
  <conditionalFormatting sqref="G21">
    <cfRule type="cellIs" dxfId="796" priority="1086" stopIfTrue="1" operator="equal">
      <formula>"þ"</formula>
    </cfRule>
  </conditionalFormatting>
  <conditionalFormatting sqref="G21">
    <cfRule type="cellIs" dxfId="795" priority="1085" stopIfTrue="1" operator="equal">
      <formula>"þ"</formula>
    </cfRule>
  </conditionalFormatting>
  <conditionalFormatting sqref="G21">
    <cfRule type="cellIs" dxfId="794" priority="1084" stopIfTrue="1" operator="equal">
      <formula>"þ"</formula>
    </cfRule>
  </conditionalFormatting>
  <conditionalFormatting sqref="E21">
    <cfRule type="cellIs" dxfId="793" priority="1098" stopIfTrue="1" operator="equal">
      <formula>"þ"</formula>
    </cfRule>
  </conditionalFormatting>
  <conditionalFormatting sqref="E21">
    <cfRule type="cellIs" dxfId="792" priority="1097" stopIfTrue="1" operator="equal">
      <formula>"þ"</formula>
    </cfRule>
  </conditionalFormatting>
  <conditionalFormatting sqref="E21">
    <cfRule type="cellIs" dxfId="791" priority="1096" stopIfTrue="1" operator="equal">
      <formula>"þ"</formula>
    </cfRule>
  </conditionalFormatting>
  <conditionalFormatting sqref="E21">
    <cfRule type="cellIs" dxfId="790" priority="1095" stopIfTrue="1" operator="equal">
      <formula>"þ"</formula>
    </cfRule>
  </conditionalFormatting>
  <conditionalFormatting sqref="G21">
    <cfRule type="cellIs" dxfId="789" priority="1094" stopIfTrue="1" operator="equal">
      <formula>"þ"</formula>
    </cfRule>
  </conditionalFormatting>
  <conditionalFormatting sqref="G21">
    <cfRule type="cellIs" dxfId="788" priority="1083" stopIfTrue="1" operator="equal">
      <formula>"þ"</formula>
    </cfRule>
  </conditionalFormatting>
  <conditionalFormatting sqref="G21">
    <cfRule type="cellIs" dxfId="787" priority="1082" stopIfTrue="1" operator="equal">
      <formula>"þ"</formula>
    </cfRule>
  </conditionalFormatting>
  <conditionalFormatting sqref="G21">
    <cfRule type="cellIs" dxfId="786" priority="1081" stopIfTrue="1" operator="equal">
      <formula>"þ"</formula>
    </cfRule>
  </conditionalFormatting>
  <conditionalFormatting sqref="H21">
    <cfRule type="cellIs" dxfId="785" priority="1080" stopIfTrue="1" operator="equal">
      <formula>"þ"</formula>
    </cfRule>
  </conditionalFormatting>
  <conditionalFormatting sqref="H21">
    <cfRule type="cellIs" dxfId="784" priority="1079" stopIfTrue="1" operator="equal">
      <formula>"þ"</formula>
    </cfRule>
  </conditionalFormatting>
  <conditionalFormatting sqref="H21">
    <cfRule type="cellIs" dxfId="783" priority="1078" stopIfTrue="1" operator="equal">
      <formula>"þ"</formula>
    </cfRule>
  </conditionalFormatting>
  <conditionalFormatting sqref="H21">
    <cfRule type="cellIs" dxfId="782" priority="1077" stopIfTrue="1" operator="equal">
      <formula>"þ"</formula>
    </cfRule>
  </conditionalFormatting>
  <conditionalFormatting sqref="H21">
    <cfRule type="cellIs" dxfId="781" priority="1076" stopIfTrue="1" operator="equal">
      <formula>"þ"</formula>
    </cfRule>
  </conditionalFormatting>
  <conditionalFormatting sqref="H21">
    <cfRule type="cellIs" dxfId="780" priority="1075" stopIfTrue="1" operator="equal">
      <formula>"þ"</formula>
    </cfRule>
  </conditionalFormatting>
  <conditionalFormatting sqref="F21">
    <cfRule type="cellIs" dxfId="779" priority="1074" stopIfTrue="1" operator="equal">
      <formula>"þ"</formula>
    </cfRule>
  </conditionalFormatting>
  <conditionalFormatting sqref="F22">
    <cfRule type="cellIs" dxfId="778" priority="1072" stopIfTrue="1" operator="equal">
      <formula>"þ"</formula>
    </cfRule>
  </conditionalFormatting>
  <conditionalFormatting sqref="F23">
    <cfRule type="cellIs" dxfId="777" priority="1067" stopIfTrue="1" operator="equal">
      <formula>"þ"</formula>
    </cfRule>
  </conditionalFormatting>
  <conditionalFormatting sqref="L23">
    <cfRule type="cellIs" dxfId="776" priority="1066" stopIfTrue="1" operator="equal">
      <formula>"þ"</formula>
    </cfRule>
  </conditionalFormatting>
  <conditionalFormatting sqref="L23">
    <cfRule type="cellIs" dxfId="775" priority="1065" stopIfTrue="1" operator="equal">
      <formula>"þ"</formula>
    </cfRule>
  </conditionalFormatting>
  <conditionalFormatting sqref="L23">
    <cfRule type="cellIs" dxfId="774" priority="1064" stopIfTrue="1" operator="equal">
      <formula>"þ"</formula>
    </cfRule>
  </conditionalFormatting>
  <conditionalFormatting sqref="L23">
    <cfRule type="cellIs" dxfId="773" priority="1063" stopIfTrue="1" operator="equal">
      <formula>"þ"</formula>
    </cfRule>
  </conditionalFormatting>
  <conditionalFormatting sqref="M2">
    <cfRule type="cellIs" dxfId="772" priority="1060" stopIfTrue="1" operator="equal">
      <formula>"þ"</formula>
    </cfRule>
  </conditionalFormatting>
  <conditionalFormatting sqref="E15">
    <cfRule type="cellIs" dxfId="771" priority="1057" stopIfTrue="1" operator="equal">
      <formula>"þ"</formula>
    </cfRule>
  </conditionalFormatting>
  <conditionalFormatting sqref="E15">
    <cfRule type="cellIs" dxfId="770" priority="1056" stopIfTrue="1" operator="equal">
      <formula>"þ"</formula>
    </cfRule>
  </conditionalFormatting>
  <conditionalFormatting sqref="E4">
    <cfRule type="cellIs" dxfId="769" priority="1007" stopIfTrue="1" operator="equal">
      <formula>"þ"</formula>
    </cfRule>
  </conditionalFormatting>
  <conditionalFormatting sqref="E3">
    <cfRule type="cellIs" dxfId="768" priority="1002" stopIfTrue="1" operator="equal">
      <formula>"þ"</formula>
    </cfRule>
  </conditionalFormatting>
  <conditionalFormatting sqref="M6">
    <cfRule type="cellIs" dxfId="767" priority="999" stopIfTrue="1" operator="equal">
      <formula>"þ"</formula>
    </cfRule>
  </conditionalFormatting>
  <conditionalFormatting sqref="K6">
    <cfRule type="cellIs" dxfId="766" priority="998" operator="lessThan">
      <formula>$P$1</formula>
    </cfRule>
  </conditionalFormatting>
  <conditionalFormatting sqref="G6">
    <cfRule type="cellIs" dxfId="765" priority="995" stopIfTrue="1" operator="equal">
      <formula>"þ"</formula>
    </cfRule>
  </conditionalFormatting>
  <conditionalFormatting sqref="G6">
    <cfRule type="cellIs" dxfId="764" priority="994" stopIfTrue="1" operator="equal">
      <formula>"þ"</formula>
    </cfRule>
  </conditionalFormatting>
  <conditionalFormatting sqref="G6">
    <cfRule type="cellIs" dxfId="763" priority="993" stopIfTrue="1" operator="equal">
      <formula>"þ"</formula>
    </cfRule>
  </conditionalFormatting>
  <conditionalFormatting sqref="G6">
    <cfRule type="cellIs" dxfId="762" priority="992" stopIfTrue="1" operator="equal">
      <formula>"þ"</formula>
    </cfRule>
  </conditionalFormatting>
  <conditionalFormatting sqref="G6">
    <cfRule type="cellIs" dxfId="761" priority="996" stopIfTrue="1" operator="equal">
      <formula>"þ"</formula>
    </cfRule>
  </conditionalFormatting>
  <conditionalFormatting sqref="H6">
    <cfRule type="cellIs" dxfId="760" priority="991" stopIfTrue="1" operator="equal">
      <formula>"þ"</formula>
    </cfRule>
  </conditionalFormatting>
  <conditionalFormatting sqref="H6">
    <cfRule type="cellIs" dxfId="759" priority="990" stopIfTrue="1" operator="equal">
      <formula>"þ"</formula>
    </cfRule>
  </conditionalFormatting>
  <conditionalFormatting sqref="G6">
    <cfRule type="cellIs" dxfId="758" priority="989" stopIfTrue="1" operator="equal">
      <formula>"þ"</formula>
    </cfRule>
  </conditionalFormatting>
  <conditionalFormatting sqref="G6">
    <cfRule type="cellIs" dxfId="757" priority="988" stopIfTrue="1" operator="equal">
      <formula>"þ"</formula>
    </cfRule>
  </conditionalFormatting>
  <conditionalFormatting sqref="G6">
    <cfRule type="cellIs" dxfId="756" priority="987" stopIfTrue="1" operator="equal">
      <formula>"þ"</formula>
    </cfRule>
  </conditionalFormatting>
  <conditionalFormatting sqref="G6">
    <cfRule type="cellIs" dxfId="755" priority="997" stopIfTrue="1" operator="equal">
      <formula>"þ"</formula>
    </cfRule>
  </conditionalFormatting>
  <conditionalFormatting sqref="G6">
    <cfRule type="cellIs" dxfId="754" priority="986" stopIfTrue="1" operator="equal">
      <formula>"þ"</formula>
    </cfRule>
  </conditionalFormatting>
  <conditionalFormatting sqref="G6">
    <cfRule type="cellIs" dxfId="753" priority="985" stopIfTrue="1" operator="equal">
      <formula>"þ"</formula>
    </cfRule>
  </conditionalFormatting>
  <conditionalFormatting sqref="G6">
    <cfRule type="cellIs" dxfId="752" priority="984" stopIfTrue="1" operator="equal">
      <formula>"þ"</formula>
    </cfRule>
  </conditionalFormatting>
  <conditionalFormatting sqref="H6">
    <cfRule type="cellIs" dxfId="751" priority="983" stopIfTrue="1" operator="equal">
      <formula>"þ"</formula>
    </cfRule>
  </conditionalFormatting>
  <conditionalFormatting sqref="H6">
    <cfRule type="cellIs" dxfId="750" priority="982" stopIfTrue="1" operator="equal">
      <formula>"þ"</formula>
    </cfRule>
  </conditionalFormatting>
  <conditionalFormatting sqref="H6">
    <cfRule type="cellIs" dxfId="749" priority="981" stopIfTrue="1" operator="equal">
      <formula>"þ"</formula>
    </cfRule>
  </conditionalFormatting>
  <conditionalFormatting sqref="H6">
    <cfRule type="cellIs" dxfId="748" priority="980" stopIfTrue="1" operator="equal">
      <formula>"þ"</formula>
    </cfRule>
  </conditionalFormatting>
  <conditionalFormatting sqref="H6">
    <cfRule type="cellIs" dxfId="747" priority="979" stopIfTrue="1" operator="equal">
      <formula>"þ"</formula>
    </cfRule>
  </conditionalFormatting>
  <conditionalFormatting sqref="H6">
    <cfRule type="cellIs" dxfId="746" priority="978" stopIfTrue="1" operator="equal">
      <formula>"þ"</formula>
    </cfRule>
  </conditionalFormatting>
  <conditionalFormatting sqref="E6">
    <cfRule type="cellIs" dxfId="745" priority="977" stopIfTrue="1" operator="equal">
      <formula>"þ"</formula>
    </cfRule>
  </conditionalFormatting>
  <conditionalFormatting sqref="E6">
    <cfRule type="cellIs" dxfId="744" priority="976" stopIfTrue="1" operator="equal">
      <formula>"þ"</formula>
    </cfRule>
  </conditionalFormatting>
  <conditionalFormatting sqref="E6">
    <cfRule type="cellIs" dxfId="743" priority="975" stopIfTrue="1" operator="equal">
      <formula>"þ"</formula>
    </cfRule>
  </conditionalFormatting>
  <conditionalFormatting sqref="E6">
    <cfRule type="cellIs" dxfId="742" priority="974" stopIfTrue="1" operator="equal">
      <formula>"þ"</formula>
    </cfRule>
  </conditionalFormatting>
  <conditionalFormatting sqref="E6">
    <cfRule type="cellIs" dxfId="741" priority="973" stopIfTrue="1" operator="equal">
      <formula>"þ"</formula>
    </cfRule>
  </conditionalFormatting>
  <conditionalFormatting sqref="E6">
    <cfRule type="cellIs" dxfId="740" priority="972" stopIfTrue="1" operator="equal">
      <formula>"þ"</formula>
    </cfRule>
  </conditionalFormatting>
  <conditionalFormatting sqref="E6">
    <cfRule type="cellIs" dxfId="739" priority="971" stopIfTrue="1" operator="equal">
      <formula>"þ"</formula>
    </cfRule>
  </conditionalFormatting>
  <conditionalFormatting sqref="E6">
    <cfRule type="cellIs" dxfId="738" priority="970" stopIfTrue="1" operator="equal">
      <formula>"þ"</formula>
    </cfRule>
  </conditionalFormatting>
  <conditionalFormatting sqref="F6">
    <cfRule type="cellIs" dxfId="737" priority="967" stopIfTrue="1" operator="equal">
      <formula>"þ"</formula>
    </cfRule>
  </conditionalFormatting>
  <conditionalFormatting sqref="F6">
    <cfRule type="cellIs" dxfId="736" priority="966" stopIfTrue="1" operator="equal">
      <formula>"þ"</formula>
    </cfRule>
  </conditionalFormatting>
  <conditionalFormatting sqref="F6">
    <cfRule type="cellIs" dxfId="735" priority="965" stopIfTrue="1" operator="equal">
      <formula>"þ"</formula>
    </cfRule>
  </conditionalFormatting>
  <conditionalFormatting sqref="F6">
    <cfRule type="cellIs" dxfId="734" priority="964" stopIfTrue="1" operator="equal">
      <formula>"þ"</formula>
    </cfRule>
  </conditionalFormatting>
  <conditionalFormatting sqref="F6">
    <cfRule type="cellIs" dxfId="733" priority="963" stopIfTrue="1" operator="equal">
      <formula>"þ"</formula>
    </cfRule>
  </conditionalFormatting>
  <conditionalFormatting sqref="F6">
    <cfRule type="cellIs" dxfId="732" priority="962" stopIfTrue="1" operator="equal">
      <formula>"þ"</formula>
    </cfRule>
  </conditionalFormatting>
  <conditionalFormatting sqref="F6">
    <cfRule type="cellIs" dxfId="731" priority="961" stopIfTrue="1" operator="equal">
      <formula>"þ"</formula>
    </cfRule>
  </conditionalFormatting>
  <conditionalFormatting sqref="F6">
    <cfRule type="cellIs" dxfId="730" priority="960" stopIfTrue="1" operator="equal">
      <formula>"þ"</formula>
    </cfRule>
  </conditionalFormatting>
  <conditionalFormatting sqref="L22">
    <cfRule type="cellIs" dxfId="729" priority="959" stopIfTrue="1" operator="equal">
      <formula>"þ"</formula>
    </cfRule>
  </conditionalFormatting>
  <conditionalFormatting sqref="L22">
    <cfRule type="cellIs" dxfId="728" priority="956" stopIfTrue="1" operator="equal">
      <formula>"þ"</formula>
    </cfRule>
  </conditionalFormatting>
  <conditionalFormatting sqref="L22">
    <cfRule type="cellIs" dxfId="727" priority="958" stopIfTrue="1" operator="equal">
      <formula>"þ"</formula>
    </cfRule>
  </conditionalFormatting>
  <conditionalFormatting sqref="L22">
    <cfRule type="cellIs" dxfId="726" priority="957" stopIfTrue="1" operator="equal">
      <formula>"þ"</formula>
    </cfRule>
  </conditionalFormatting>
  <conditionalFormatting sqref="M8">
    <cfRule type="cellIs" dxfId="725" priority="955" stopIfTrue="1" operator="equal">
      <formula>"þ"</formula>
    </cfRule>
  </conditionalFormatting>
  <conditionalFormatting sqref="K8">
    <cfRule type="cellIs" dxfId="724" priority="954" operator="lessThan">
      <formula>$P$1</formula>
    </cfRule>
  </conditionalFormatting>
  <conditionalFormatting sqref="G8">
    <cfRule type="cellIs" dxfId="723" priority="951" stopIfTrue="1" operator="equal">
      <formula>"þ"</formula>
    </cfRule>
  </conditionalFormatting>
  <conditionalFormatting sqref="G8">
    <cfRule type="cellIs" dxfId="722" priority="950" stopIfTrue="1" operator="equal">
      <formula>"þ"</formula>
    </cfRule>
  </conditionalFormatting>
  <conditionalFormatting sqref="G8">
    <cfRule type="cellIs" dxfId="721" priority="949" stopIfTrue="1" operator="equal">
      <formula>"þ"</formula>
    </cfRule>
  </conditionalFormatting>
  <conditionalFormatting sqref="G8">
    <cfRule type="cellIs" dxfId="720" priority="948" stopIfTrue="1" operator="equal">
      <formula>"þ"</formula>
    </cfRule>
  </conditionalFormatting>
  <conditionalFormatting sqref="G8">
    <cfRule type="cellIs" dxfId="719" priority="952" stopIfTrue="1" operator="equal">
      <formula>"þ"</formula>
    </cfRule>
  </conditionalFormatting>
  <conditionalFormatting sqref="H8">
    <cfRule type="cellIs" dxfId="718" priority="947" stopIfTrue="1" operator="equal">
      <formula>"þ"</formula>
    </cfRule>
  </conditionalFormatting>
  <conditionalFormatting sqref="H8">
    <cfRule type="cellIs" dxfId="717" priority="946" stopIfTrue="1" operator="equal">
      <formula>"þ"</formula>
    </cfRule>
  </conditionalFormatting>
  <conditionalFormatting sqref="G8">
    <cfRule type="cellIs" dxfId="716" priority="945" stopIfTrue="1" operator="equal">
      <formula>"þ"</formula>
    </cfRule>
  </conditionalFormatting>
  <conditionalFormatting sqref="G8">
    <cfRule type="cellIs" dxfId="715" priority="944" stopIfTrue="1" operator="equal">
      <formula>"þ"</formula>
    </cfRule>
  </conditionalFormatting>
  <conditionalFormatting sqref="G8">
    <cfRule type="cellIs" dxfId="714" priority="943" stopIfTrue="1" operator="equal">
      <formula>"þ"</formula>
    </cfRule>
  </conditionalFormatting>
  <conditionalFormatting sqref="G8">
    <cfRule type="cellIs" dxfId="713" priority="953" stopIfTrue="1" operator="equal">
      <formula>"þ"</formula>
    </cfRule>
  </conditionalFormatting>
  <conditionalFormatting sqref="G8">
    <cfRule type="cellIs" dxfId="712" priority="942" stopIfTrue="1" operator="equal">
      <formula>"þ"</formula>
    </cfRule>
  </conditionalFormatting>
  <conditionalFormatting sqref="G8">
    <cfRule type="cellIs" dxfId="711" priority="941" stopIfTrue="1" operator="equal">
      <formula>"þ"</formula>
    </cfRule>
  </conditionalFormatting>
  <conditionalFormatting sqref="G8">
    <cfRule type="cellIs" dxfId="710" priority="940" stopIfTrue="1" operator="equal">
      <formula>"þ"</formula>
    </cfRule>
  </conditionalFormatting>
  <conditionalFormatting sqref="H8">
    <cfRule type="cellIs" dxfId="709" priority="939" stopIfTrue="1" operator="equal">
      <formula>"þ"</formula>
    </cfRule>
  </conditionalFormatting>
  <conditionalFormatting sqref="H8">
    <cfRule type="cellIs" dxfId="708" priority="938" stopIfTrue="1" operator="equal">
      <formula>"þ"</formula>
    </cfRule>
  </conditionalFormatting>
  <conditionalFormatting sqref="H8">
    <cfRule type="cellIs" dxfId="707" priority="937" stopIfTrue="1" operator="equal">
      <formula>"þ"</formula>
    </cfRule>
  </conditionalFormatting>
  <conditionalFormatting sqref="H8">
    <cfRule type="cellIs" dxfId="706" priority="936" stopIfTrue="1" operator="equal">
      <formula>"þ"</formula>
    </cfRule>
  </conditionalFormatting>
  <conditionalFormatting sqref="H8">
    <cfRule type="cellIs" dxfId="705" priority="935" stopIfTrue="1" operator="equal">
      <formula>"þ"</formula>
    </cfRule>
  </conditionalFormatting>
  <conditionalFormatting sqref="H8">
    <cfRule type="cellIs" dxfId="704" priority="934" stopIfTrue="1" operator="equal">
      <formula>"þ"</formula>
    </cfRule>
  </conditionalFormatting>
  <conditionalFormatting sqref="E8">
    <cfRule type="cellIs" dxfId="703" priority="933" stopIfTrue="1" operator="equal">
      <formula>"þ"</formula>
    </cfRule>
  </conditionalFormatting>
  <conditionalFormatting sqref="E8">
    <cfRule type="cellIs" dxfId="702" priority="932" stopIfTrue="1" operator="equal">
      <formula>"þ"</formula>
    </cfRule>
  </conditionalFormatting>
  <conditionalFormatting sqref="E8">
    <cfRule type="cellIs" dxfId="701" priority="931" stopIfTrue="1" operator="equal">
      <formula>"þ"</formula>
    </cfRule>
  </conditionalFormatting>
  <conditionalFormatting sqref="E8">
    <cfRule type="cellIs" dxfId="700" priority="930" stopIfTrue="1" operator="equal">
      <formula>"þ"</formula>
    </cfRule>
  </conditionalFormatting>
  <conditionalFormatting sqref="E8">
    <cfRule type="cellIs" dxfId="699" priority="929" stopIfTrue="1" operator="equal">
      <formula>"þ"</formula>
    </cfRule>
  </conditionalFormatting>
  <conditionalFormatting sqref="E8">
    <cfRule type="cellIs" dxfId="698" priority="928" stopIfTrue="1" operator="equal">
      <formula>"þ"</formula>
    </cfRule>
  </conditionalFormatting>
  <conditionalFormatting sqref="E8">
    <cfRule type="cellIs" dxfId="697" priority="927" stopIfTrue="1" operator="equal">
      <formula>"þ"</formula>
    </cfRule>
  </conditionalFormatting>
  <conditionalFormatting sqref="E8">
    <cfRule type="cellIs" dxfId="696" priority="926" stopIfTrue="1" operator="equal">
      <formula>"þ"</formula>
    </cfRule>
  </conditionalFormatting>
  <conditionalFormatting sqref="F8">
    <cfRule type="cellIs" dxfId="695" priority="923" stopIfTrue="1" operator="equal">
      <formula>"þ"</formula>
    </cfRule>
  </conditionalFormatting>
  <conditionalFormatting sqref="F8">
    <cfRule type="cellIs" dxfId="694" priority="922" stopIfTrue="1" operator="equal">
      <formula>"þ"</formula>
    </cfRule>
  </conditionalFormatting>
  <conditionalFormatting sqref="F8">
    <cfRule type="cellIs" dxfId="693" priority="921" stopIfTrue="1" operator="equal">
      <formula>"þ"</formula>
    </cfRule>
  </conditionalFormatting>
  <conditionalFormatting sqref="F8">
    <cfRule type="cellIs" dxfId="692" priority="920" stopIfTrue="1" operator="equal">
      <formula>"þ"</formula>
    </cfRule>
  </conditionalFormatting>
  <conditionalFormatting sqref="F8">
    <cfRule type="cellIs" dxfId="691" priority="919" stopIfTrue="1" operator="equal">
      <formula>"þ"</formula>
    </cfRule>
  </conditionalFormatting>
  <conditionalFormatting sqref="F8">
    <cfRule type="cellIs" dxfId="690" priority="918" stopIfTrue="1" operator="equal">
      <formula>"þ"</formula>
    </cfRule>
  </conditionalFormatting>
  <conditionalFormatting sqref="F8">
    <cfRule type="cellIs" dxfId="689" priority="917" stopIfTrue="1" operator="equal">
      <formula>"þ"</formula>
    </cfRule>
  </conditionalFormatting>
  <conditionalFormatting sqref="F8">
    <cfRule type="cellIs" dxfId="688" priority="916" stopIfTrue="1" operator="equal">
      <formula>"þ"</formula>
    </cfRule>
  </conditionalFormatting>
  <conditionalFormatting sqref="G9">
    <cfRule type="cellIs" dxfId="687" priority="911" stopIfTrue="1" operator="equal">
      <formula>"þ"</formula>
    </cfRule>
  </conditionalFormatting>
  <conditionalFormatting sqref="G9">
    <cfRule type="cellIs" dxfId="686" priority="910" stopIfTrue="1" operator="equal">
      <formula>"þ"</formula>
    </cfRule>
  </conditionalFormatting>
  <conditionalFormatting sqref="G2">
    <cfRule type="cellIs" dxfId="685" priority="893" stopIfTrue="1" operator="equal">
      <formula>"þ"</formula>
    </cfRule>
  </conditionalFormatting>
  <conditionalFormatting sqref="G2">
    <cfRule type="cellIs" dxfId="684" priority="892" stopIfTrue="1" operator="equal">
      <formula>"þ"</formula>
    </cfRule>
  </conditionalFormatting>
  <conditionalFormatting sqref="E2">
    <cfRule type="cellIs" dxfId="683" priority="889" stopIfTrue="1" operator="equal">
      <formula>"þ"</formula>
    </cfRule>
  </conditionalFormatting>
  <conditionalFormatting sqref="F2">
    <cfRule type="cellIs" dxfId="682" priority="888" stopIfTrue="1" operator="equal">
      <formula>"þ"</formula>
    </cfRule>
  </conditionalFormatting>
  <conditionalFormatting sqref="F15">
    <cfRule type="cellIs" dxfId="681" priority="887" stopIfTrue="1" operator="equal">
      <formula>"þ"</formula>
    </cfRule>
  </conditionalFormatting>
  <conditionalFormatting sqref="F15">
    <cfRule type="cellIs" dxfId="680" priority="886" stopIfTrue="1" operator="equal">
      <formula>"þ"</formula>
    </cfRule>
  </conditionalFormatting>
  <conditionalFormatting sqref="G10">
    <cfRule type="cellIs" dxfId="679" priority="885" stopIfTrue="1" operator="equal">
      <formula>"þ"</formula>
    </cfRule>
  </conditionalFormatting>
  <conditionalFormatting sqref="G10">
    <cfRule type="cellIs" dxfId="678" priority="884" stopIfTrue="1" operator="equal">
      <formula>"þ"</formula>
    </cfRule>
  </conditionalFormatting>
  <conditionalFormatting sqref="E10">
    <cfRule type="cellIs" dxfId="677" priority="883" stopIfTrue="1" operator="equal">
      <formula>"þ"</formula>
    </cfRule>
  </conditionalFormatting>
  <conditionalFormatting sqref="F11">
    <cfRule type="cellIs" dxfId="676" priority="882" stopIfTrue="1" operator="equal">
      <formula>"þ"</formula>
    </cfRule>
  </conditionalFormatting>
  <conditionalFormatting sqref="F11">
    <cfRule type="cellIs" dxfId="675" priority="881" stopIfTrue="1" operator="equal">
      <formula>"þ"</formula>
    </cfRule>
  </conditionalFormatting>
  <conditionalFormatting sqref="H16">
    <cfRule type="cellIs" dxfId="674" priority="880" stopIfTrue="1" operator="equal">
      <formula>"þ"</formula>
    </cfRule>
  </conditionalFormatting>
  <conditionalFormatting sqref="H16">
    <cfRule type="cellIs" dxfId="673" priority="879" stopIfTrue="1" operator="equal">
      <formula>"þ"</formula>
    </cfRule>
  </conditionalFormatting>
  <conditionalFormatting sqref="F3">
    <cfRule type="cellIs" dxfId="672" priority="878" stopIfTrue="1" operator="equal">
      <formula>"þ"</formula>
    </cfRule>
  </conditionalFormatting>
  <conditionalFormatting sqref="M8">
    <cfRule type="cellIs" dxfId="671" priority="877" stopIfTrue="1" operator="equal">
      <formula>"þ"</formula>
    </cfRule>
  </conditionalFormatting>
  <conditionalFormatting sqref="M8">
    <cfRule type="cellIs" dxfId="670" priority="876" stopIfTrue="1" operator="equal">
      <formula>"þ"</formula>
    </cfRule>
  </conditionalFormatting>
  <conditionalFormatting sqref="K8">
    <cfRule type="cellIs" dxfId="669" priority="875" operator="lessThan">
      <formula>$P$1</formula>
    </cfRule>
  </conditionalFormatting>
  <conditionalFormatting sqref="H8">
    <cfRule type="cellIs" dxfId="668" priority="874" stopIfTrue="1" operator="equal">
      <formula>"þ"</formula>
    </cfRule>
  </conditionalFormatting>
  <conditionalFormatting sqref="H8">
    <cfRule type="cellIs" dxfId="667" priority="873" stopIfTrue="1" operator="equal">
      <formula>"þ"</formula>
    </cfRule>
  </conditionalFormatting>
  <conditionalFormatting sqref="M6">
    <cfRule type="cellIs" dxfId="666" priority="870" stopIfTrue="1" operator="equal">
      <formula>"þ"</formula>
    </cfRule>
  </conditionalFormatting>
  <conditionalFormatting sqref="K6">
    <cfRule type="cellIs" dxfId="665" priority="869" operator="lessThan">
      <formula>$P$1</formula>
    </cfRule>
  </conditionalFormatting>
  <conditionalFormatting sqref="G6">
    <cfRule type="cellIs" dxfId="664" priority="866" stopIfTrue="1" operator="equal">
      <formula>"þ"</formula>
    </cfRule>
  </conditionalFormatting>
  <conditionalFormatting sqref="G6">
    <cfRule type="cellIs" dxfId="663" priority="865" stopIfTrue="1" operator="equal">
      <formula>"þ"</formula>
    </cfRule>
  </conditionalFormatting>
  <conditionalFormatting sqref="G6">
    <cfRule type="cellIs" dxfId="662" priority="864" stopIfTrue="1" operator="equal">
      <formula>"þ"</formula>
    </cfRule>
  </conditionalFormatting>
  <conditionalFormatting sqref="G6">
    <cfRule type="cellIs" dxfId="661" priority="863" stopIfTrue="1" operator="equal">
      <formula>"þ"</formula>
    </cfRule>
  </conditionalFormatting>
  <conditionalFormatting sqref="G6">
    <cfRule type="cellIs" dxfId="660" priority="867" stopIfTrue="1" operator="equal">
      <formula>"þ"</formula>
    </cfRule>
  </conditionalFormatting>
  <conditionalFormatting sqref="H6">
    <cfRule type="cellIs" dxfId="659" priority="862" stopIfTrue="1" operator="equal">
      <formula>"þ"</formula>
    </cfRule>
  </conditionalFormatting>
  <conditionalFormatting sqref="H6">
    <cfRule type="cellIs" dxfId="658" priority="861" stopIfTrue="1" operator="equal">
      <formula>"þ"</formula>
    </cfRule>
  </conditionalFormatting>
  <conditionalFormatting sqref="G6">
    <cfRule type="cellIs" dxfId="657" priority="860" stopIfTrue="1" operator="equal">
      <formula>"þ"</formula>
    </cfRule>
  </conditionalFormatting>
  <conditionalFormatting sqref="G6">
    <cfRule type="cellIs" dxfId="656" priority="859" stopIfTrue="1" operator="equal">
      <formula>"þ"</formula>
    </cfRule>
  </conditionalFormatting>
  <conditionalFormatting sqref="G6">
    <cfRule type="cellIs" dxfId="655" priority="858" stopIfTrue="1" operator="equal">
      <formula>"þ"</formula>
    </cfRule>
  </conditionalFormatting>
  <conditionalFormatting sqref="G6">
    <cfRule type="cellIs" dxfId="654" priority="868" stopIfTrue="1" operator="equal">
      <formula>"þ"</formula>
    </cfRule>
  </conditionalFormatting>
  <conditionalFormatting sqref="G6">
    <cfRule type="cellIs" dxfId="653" priority="857" stopIfTrue="1" operator="equal">
      <formula>"þ"</formula>
    </cfRule>
  </conditionalFormatting>
  <conditionalFormatting sqref="G6">
    <cfRule type="cellIs" dxfId="652" priority="856" stopIfTrue="1" operator="equal">
      <formula>"þ"</formula>
    </cfRule>
  </conditionalFormatting>
  <conditionalFormatting sqref="G6">
    <cfRule type="cellIs" dxfId="651" priority="855" stopIfTrue="1" operator="equal">
      <formula>"þ"</formula>
    </cfRule>
  </conditionalFormatting>
  <conditionalFormatting sqref="H6">
    <cfRule type="cellIs" dxfId="650" priority="854" stopIfTrue="1" operator="equal">
      <formula>"þ"</formula>
    </cfRule>
  </conditionalFormatting>
  <conditionalFormatting sqref="H6">
    <cfRule type="cellIs" dxfId="649" priority="853" stopIfTrue="1" operator="equal">
      <formula>"þ"</formula>
    </cfRule>
  </conditionalFormatting>
  <conditionalFormatting sqref="H6">
    <cfRule type="cellIs" dxfId="648" priority="852" stopIfTrue="1" operator="equal">
      <formula>"þ"</formula>
    </cfRule>
  </conditionalFormatting>
  <conditionalFormatting sqref="H6">
    <cfRule type="cellIs" dxfId="647" priority="851" stopIfTrue="1" operator="equal">
      <formula>"þ"</formula>
    </cfRule>
  </conditionalFormatting>
  <conditionalFormatting sqref="H6">
    <cfRule type="cellIs" dxfId="646" priority="850" stopIfTrue="1" operator="equal">
      <formula>"þ"</formula>
    </cfRule>
  </conditionalFormatting>
  <conditionalFormatting sqref="H6">
    <cfRule type="cellIs" dxfId="645" priority="849" stopIfTrue="1" operator="equal">
      <formula>"þ"</formula>
    </cfRule>
  </conditionalFormatting>
  <conditionalFormatting sqref="E6">
    <cfRule type="cellIs" dxfId="644" priority="848" stopIfTrue="1" operator="equal">
      <formula>"þ"</formula>
    </cfRule>
  </conditionalFormatting>
  <conditionalFormatting sqref="E6">
    <cfRule type="cellIs" dxfId="643" priority="847" stopIfTrue="1" operator="equal">
      <formula>"þ"</formula>
    </cfRule>
  </conditionalFormatting>
  <conditionalFormatting sqref="E6">
    <cfRule type="cellIs" dxfId="642" priority="846" stopIfTrue="1" operator="equal">
      <formula>"þ"</formula>
    </cfRule>
  </conditionalFormatting>
  <conditionalFormatting sqref="E6">
    <cfRule type="cellIs" dxfId="641" priority="845" stopIfTrue="1" operator="equal">
      <formula>"þ"</formula>
    </cfRule>
  </conditionalFormatting>
  <conditionalFormatting sqref="E6">
    <cfRule type="cellIs" dxfId="640" priority="844" stopIfTrue="1" operator="equal">
      <formula>"þ"</formula>
    </cfRule>
  </conditionalFormatting>
  <conditionalFormatting sqref="E6">
    <cfRule type="cellIs" dxfId="639" priority="843" stopIfTrue="1" operator="equal">
      <formula>"þ"</formula>
    </cfRule>
  </conditionalFormatting>
  <conditionalFormatting sqref="E6">
    <cfRule type="cellIs" dxfId="638" priority="842" stopIfTrue="1" operator="equal">
      <formula>"þ"</formula>
    </cfRule>
  </conditionalFormatting>
  <conditionalFormatting sqref="E6">
    <cfRule type="cellIs" dxfId="637" priority="841" stopIfTrue="1" operator="equal">
      <formula>"þ"</formula>
    </cfRule>
  </conditionalFormatting>
  <conditionalFormatting sqref="F6">
    <cfRule type="cellIs" dxfId="636" priority="838" stopIfTrue="1" operator="equal">
      <formula>"þ"</formula>
    </cfRule>
  </conditionalFormatting>
  <conditionalFormatting sqref="F6">
    <cfRule type="cellIs" dxfId="635" priority="837" stopIfTrue="1" operator="equal">
      <formula>"þ"</formula>
    </cfRule>
  </conditionalFormatting>
  <conditionalFormatting sqref="F6">
    <cfRule type="cellIs" dxfId="634" priority="836" stopIfTrue="1" operator="equal">
      <formula>"þ"</formula>
    </cfRule>
  </conditionalFormatting>
  <conditionalFormatting sqref="F6">
    <cfRule type="cellIs" dxfId="633" priority="835" stopIfTrue="1" operator="equal">
      <formula>"þ"</formula>
    </cfRule>
  </conditionalFormatting>
  <conditionalFormatting sqref="F6">
    <cfRule type="cellIs" dxfId="632" priority="834" stopIfTrue="1" operator="equal">
      <formula>"þ"</formula>
    </cfRule>
  </conditionalFormatting>
  <conditionalFormatting sqref="F6">
    <cfRule type="cellIs" dxfId="631" priority="833" stopIfTrue="1" operator="equal">
      <formula>"þ"</formula>
    </cfRule>
  </conditionalFormatting>
  <conditionalFormatting sqref="F6">
    <cfRule type="cellIs" dxfId="630" priority="832" stopIfTrue="1" operator="equal">
      <formula>"þ"</formula>
    </cfRule>
  </conditionalFormatting>
  <conditionalFormatting sqref="F6">
    <cfRule type="cellIs" dxfId="629" priority="831" stopIfTrue="1" operator="equal">
      <formula>"þ"</formula>
    </cfRule>
  </conditionalFormatting>
  <conditionalFormatting sqref="F8">
    <cfRule type="cellIs" dxfId="628" priority="830" stopIfTrue="1" operator="equal">
      <formula>"þ"</formula>
    </cfRule>
  </conditionalFormatting>
  <conditionalFormatting sqref="F8">
    <cfRule type="cellIs" dxfId="627" priority="829" stopIfTrue="1" operator="equal">
      <formula>"þ"</formula>
    </cfRule>
  </conditionalFormatting>
  <conditionalFormatting sqref="E8">
    <cfRule type="cellIs" dxfId="626" priority="828" stopIfTrue="1" operator="equal">
      <formula>"þ"</formula>
    </cfRule>
  </conditionalFormatting>
  <conditionalFormatting sqref="E8">
    <cfRule type="cellIs" dxfId="625" priority="827" stopIfTrue="1" operator="equal">
      <formula>"þ"</formula>
    </cfRule>
  </conditionalFormatting>
  <conditionalFormatting sqref="G8">
    <cfRule type="cellIs" dxfId="624" priority="826" stopIfTrue="1" operator="equal">
      <formula>"þ"</formula>
    </cfRule>
  </conditionalFormatting>
  <conditionalFormatting sqref="G8">
    <cfRule type="cellIs" dxfId="623" priority="825" stopIfTrue="1" operator="equal">
      <formula>"þ"</formula>
    </cfRule>
  </conditionalFormatting>
  <conditionalFormatting sqref="M5">
    <cfRule type="cellIs" dxfId="622" priority="824" stopIfTrue="1" operator="equal">
      <formula>"þ"</formula>
    </cfRule>
  </conditionalFormatting>
  <conditionalFormatting sqref="K5">
    <cfRule type="cellIs" dxfId="621" priority="823" operator="lessThan">
      <formula>$P$1</formula>
    </cfRule>
  </conditionalFormatting>
  <conditionalFormatting sqref="H5">
    <cfRule type="cellIs" dxfId="620" priority="816" stopIfTrue="1" operator="equal">
      <formula>"þ"</formula>
    </cfRule>
  </conditionalFormatting>
  <conditionalFormatting sqref="H5">
    <cfRule type="cellIs" dxfId="619" priority="815" stopIfTrue="1" operator="equal">
      <formula>"þ"</formula>
    </cfRule>
  </conditionalFormatting>
  <conditionalFormatting sqref="H5">
    <cfRule type="cellIs" dxfId="618" priority="808" stopIfTrue="1" operator="equal">
      <formula>"þ"</formula>
    </cfRule>
  </conditionalFormatting>
  <conditionalFormatting sqref="H5">
    <cfRule type="cellIs" dxfId="617" priority="807" stopIfTrue="1" operator="equal">
      <formula>"þ"</formula>
    </cfRule>
  </conditionalFormatting>
  <conditionalFormatting sqref="H5">
    <cfRule type="cellIs" dxfId="616" priority="806" stopIfTrue="1" operator="equal">
      <formula>"þ"</formula>
    </cfRule>
  </conditionalFormatting>
  <conditionalFormatting sqref="H5">
    <cfRule type="cellIs" dxfId="615" priority="805" stopIfTrue="1" operator="equal">
      <formula>"þ"</formula>
    </cfRule>
  </conditionalFormatting>
  <conditionalFormatting sqref="H5">
    <cfRule type="cellIs" dxfId="614" priority="804" stopIfTrue="1" operator="equal">
      <formula>"þ"</formula>
    </cfRule>
  </conditionalFormatting>
  <conditionalFormatting sqref="H5">
    <cfRule type="cellIs" dxfId="613" priority="803" stopIfTrue="1" operator="equal">
      <formula>"þ"</formula>
    </cfRule>
  </conditionalFormatting>
  <conditionalFormatting sqref="M5">
    <cfRule type="cellIs" dxfId="612" priority="784" stopIfTrue="1" operator="equal">
      <formula>"þ"</formula>
    </cfRule>
  </conditionalFormatting>
  <conditionalFormatting sqref="K5">
    <cfRule type="cellIs" dxfId="611" priority="783" operator="lessThan">
      <formula>$P$1</formula>
    </cfRule>
  </conditionalFormatting>
  <conditionalFormatting sqref="H5">
    <cfRule type="cellIs" dxfId="610" priority="776" stopIfTrue="1" operator="equal">
      <formula>"þ"</formula>
    </cfRule>
  </conditionalFormatting>
  <conditionalFormatting sqref="H5">
    <cfRule type="cellIs" dxfId="609" priority="775" stopIfTrue="1" operator="equal">
      <formula>"þ"</formula>
    </cfRule>
  </conditionalFormatting>
  <conditionalFormatting sqref="H5">
    <cfRule type="cellIs" dxfId="608" priority="768" stopIfTrue="1" operator="equal">
      <formula>"þ"</formula>
    </cfRule>
  </conditionalFormatting>
  <conditionalFormatting sqref="H5">
    <cfRule type="cellIs" dxfId="607" priority="767" stopIfTrue="1" operator="equal">
      <formula>"þ"</formula>
    </cfRule>
  </conditionalFormatting>
  <conditionalFormatting sqref="H5">
    <cfRule type="cellIs" dxfId="606" priority="766" stopIfTrue="1" operator="equal">
      <formula>"þ"</formula>
    </cfRule>
  </conditionalFormatting>
  <conditionalFormatting sqref="H5">
    <cfRule type="cellIs" dxfId="605" priority="765" stopIfTrue="1" operator="equal">
      <formula>"þ"</formula>
    </cfRule>
  </conditionalFormatting>
  <conditionalFormatting sqref="H5">
    <cfRule type="cellIs" dxfId="604" priority="764" stopIfTrue="1" operator="equal">
      <formula>"þ"</formula>
    </cfRule>
  </conditionalFormatting>
  <conditionalFormatting sqref="H5">
    <cfRule type="cellIs" dxfId="603" priority="763" stopIfTrue="1" operator="equal">
      <formula>"þ"</formula>
    </cfRule>
  </conditionalFormatting>
  <conditionalFormatting sqref="M12">
    <cfRule type="cellIs" dxfId="602" priority="744" stopIfTrue="1" operator="equal">
      <formula>"þ"</formula>
    </cfRule>
  </conditionalFormatting>
  <conditionalFormatting sqref="M12">
    <cfRule type="cellIs" dxfId="601" priority="743" stopIfTrue="1" operator="equal">
      <formula>"þ"</formula>
    </cfRule>
  </conditionalFormatting>
  <conditionalFormatting sqref="K12">
    <cfRule type="cellIs" dxfId="600" priority="742" operator="lessThan">
      <formula>$P$1</formula>
    </cfRule>
  </conditionalFormatting>
  <conditionalFormatting sqref="M14">
    <cfRule type="cellIs" dxfId="599" priority="741" stopIfTrue="1" operator="equal">
      <formula>"þ"</formula>
    </cfRule>
  </conditionalFormatting>
  <conditionalFormatting sqref="M14">
    <cfRule type="cellIs" dxfId="598" priority="740" stopIfTrue="1" operator="equal">
      <formula>"þ"</formula>
    </cfRule>
  </conditionalFormatting>
  <conditionalFormatting sqref="K14">
    <cfRule type="cellIs" dxfId="597" priority="739" operator="lessThan">
      <formula>$P$1</formula>
    </cfRule>
  </conditionalFormatting>
  <conditionalFormatting sqref="M7">
    <cfRule type="cellIs" dxfId="596" priority="708" stopIfTrue="1" operator="equal">
      <formula>"þ"</formula>
    </cfRule>
  </conditionalFormatting>
  <conditionalFormatting sqref="K7">
    <cfRule type="cellIs" dxfId="595" priority="707" operator="lessThan">
      <formula>$P$1</formula>
    </cfRule>
  </conditionalFormatting>
  <conditionalFormatting sqref="G7">
    <cfRule type="cellIs" dxfId="594" priority="704" stopIfTrue="1" operator="equal">
      <formula>"þ"</formula>
    </cfRule>
  </conditionalFormatting>
  <conditionalFormatting sqref="G7">
    <cfRule type="cellIs" dxfId="593" priority="703" stopIfTrue="1" operator="equal">
      <formula>"þ"</formula>
    </cfRule>
  </conditionalFormatting>
  <conditionalFormatting sqref="G7">
    <cfRule type="cellIs" dxfId="592" priority="702" stopIfTrue="1" operator="equal">
      <formula>"þ"</formula>
    </cfRule>
  </conditionalFormatting>
  <conditionalFormatting sqref="G7">
    <cfRule type="cellIs" dxfId="591" priority="701" stopIfTrue="1" operator="equal">
      <formula>"þ"</formula>
    </cfRule>
  </conditionalFormatting>
  <conditionalFormatting sqref="G7">
    <cfRule type="cellIs" dxfId="590" priority="705" stopIfTrue="1" operator="equal">
      <formula>"þ"</formula>
    </cfRule>
  </conditionalFormatting>
  <conditionalFormatting sqref="H7">
    <cfRule type="cellIs" dxfId="589" priority="700" stopIfTrue="1" operator="equal">
      <formula>"þ"</formula>
    </cfRule>
  </conditionalFormatting>
  <conditionalFormatting sqref="H7">
    <cfRule type="cellIs" dxfId="588" priority="699" stopIfTrue="1" operator="equal">
      <formula>"þ"</formula>
    </cfRule>
  </conditionalFormatting>
  <conditionalFormatting sqref="G7">
    <cfRule type="cellIs" dxfId="587" priority="698" stopIfTrue="1" operator="equal">
      <formula>"þ"</formula>
    </cfRule>
  </conditionalFormatting>
  <conditionalFormatting sqref="G7">
    <cfRule type="cellIs" dxfId="586" priority="697" stopIfTrue="1" operator="equal">
      <formula>"þ"</formula>
    </cfRule>
  </conditionalFormatting>
  <conditionalFormatting sqref="G7">
    <cfRule type="cellIs" dxfId="585" priority="696" stopIfTrue="1" operator="equal">
      <formula>"þ"</formula>
    </cfRule>
  </conditionalFormatting>
  <conditionalFormatting sqref="G7">
    <cfRule type="cellIs" dxfId="584" priority="706" stopIfTrue="1" operator="equal">
      <formula>"þ"</formula>
    </cfRule>
  </conditionalFormatting>
  <conditionalFormatting sqref="G7">
    <cfRule type="cellIs" dxfId="583" priority="695" stopIfTrue="1" operator="equal">
      <formula>"þ"</formula>
    </cfRule>
  </conditionalFormatting>
  <conditionalFormatting sqref="G7">
    <cfRule type="cellIs" dxfId="582" priority="694" stopIfTrue="1" operator="equal">
      <formula>"þ"</formula>
    </cfRule>
  </conditionalFormatting>
  <conditionalFormatting sqref="G7">
    <cfRule type="cellIs" dxfId="581" priority="693" stopIfTrue="1" operator="equal">
      <formula>"þ"</formula>
    </cfRule>
  </conditionalFormatting>
  <conditionalFormatting sqref="H7">
    <cfRule type="cellIs" dxfId="580" priority="692" stopIfTrue="1" operator="equal">
      <formula>"þ"</formula>
    </cfRule>
  </conditionalFormatting>
  <conditionalFormatting sqref="H7">
    <cfRule type="cellIs" dxfId="579" priority="691" stopIfTrue="1" operator="equal">
      <formula>"þ"</formula>
    </cfRule>
  </conditionalFormatting>
  <conditionalFormatting sqref="H7">
    <cfRule type="cellIs" dxfId="578" priority="690" stopIfTrue="1" operator="equal">
      <formula>"þ"</formula>
    </cfRule>
  </conditionalFormatting>
  <conditionalFormatting sqref="H7">
    <cfRule type="cellIs" dxfId="577" priority="689" stopIfTrue="1" operator="equal">
      <formula>"þ"</formula>
    </cfRule>
  </conditionalFormatting>
  <conditionalFormatting sqref="H7">
    <cfRule type="cellIs" dxfId="576" priority="688" stopIfTrue="1" operator="equal">
      <formula>"þ"</formula>
    </cfRule>
  </conditionalFormatting>
  <conditionalFormatting sqref="H7">
    <cfRule type="cellIs" dxfId="575" priority="687" stopIfTrue="1" operator="equal">
      <formula>"þ"</formula>
    </cfRule>
  </conditionalFormatting>
  <conditionalFormatting sqref="E7">
    <cfRule type="cellIs" dxfId="574" priority="686" stopIfTrue="1" operator="equal">
      <formula>"þ"</formula>
    </cfRule>
  </conditionalFormatting>
  <conditionalFormatting sqref="E7">
    <cfRule type="cellIs" dxfId="573" priority="685" stopIfTrue="1" operator="equal">
      <formula>"þ"</formula>
    </cfRule>
  </conditionalFormatting>
  <conditionalFormatting sqref="E7">
    <cfRule type="cellIs" dxfId="572" priority="684" stopIfTrue="1" operator="equal">
      <formula>"þ"</formula>
    </cfRule>
  </conditionalFormatting>
  <conditionalFormatting sqref="E7">
    <cfRule type="cellIs" dxfId="571" priority="683" stopIfTrue="1" operator="equal">
      <formula>"þ"</formula>
    </cfRule>
  </conditionalFormatting>
  <conditionalFormatting sqref="E7">
    <cfRule type="cellIs" dxfId="570" priority="682" stopIfTrue="1" operator="equal">
      <formula>"þ"</formula>
    </cfRule>
  </conditionalFormatting>
  <conditionalFormatting sqref="E7">
    <cfRule type="cellIs" dxfId="569" priority="681" stopIfTrue="1" operator="equal">
      <formula>"þ"</formula>
    </cfRule>
  </conditionalFormatting>
  <conditionalFormatting sqref="E7">
    <cfRule type="cellIs" dxfId="568" priority="680" stopIfTrue="1" operator="equal">
      <formula>"þ"</formula>
    </cfRule>
  </conditionalFormatting>
  <conditionalFormatting sqref="E7">
    <cfRule type="cellIs" dxfId="567" priority="679" stopIfTrue="1" operator="equal">
      <formula>"þ"</formula>
    </cfRule>
  </conditionalFormatting>
  <conditionalFormatting sqref="F7">
    <cfRule type="cellIs" dxfId="566" priority="676" stopIfTrue="1" operator="equal">
      <formula>"þ"</formula>
    </cfRule>
  </conditionalFormatting>
  <conditionalFormatting sqref="F7">
    <cfRule type="cellIs" dxfId="565" priority="675" stopIfTrue="1" operator="equal">
      <formula>"þ"</formula>
    </cfRule>
  </conditionalFormatting>
  <conditionalFormatting sqref="F7">
    <cfRule type="cellIs" dxfId="564" priority="674" stopIfTrue="1" operator="equal">
      <formula>"þ"</formula>
    </cfRule>
  </conditionalFormatting>
  <conditionalFormatting sqref="F7">
    <cfRule type="cellIs" dxfId="563" priority="673" stopIfTrue="1" operator="equal">
      <formula>"þ"</formula>
    </cfRule>
  </conditionalFormatting>
  <conditionalFormatting sqref="F7">
    <cfRule type="cellIs" dxfId="562" priority="672" stopIfTrue="1" operator="equal">
      <formula>"þ"</formula>
    </cfRule>
  </conditionalFormatting>
  <conditionalFormatting sqref="F7">
    <cfRule type="cellIs" dxfId="561" priority="671" stopIfTrue="1" operator="equal">
      <formula>"þ"</formula>
    </cfRule>
  </conditionalFormatting>
  <conditionalFormatting sqref="F7">
    <cfRule type="cellIs" dxfId="560" priority="670" stopIfTrue="1" operator="equal">
      <formula>"þ"</formula>
    </cfRule>
  </conditionalFormatting>
  <conditionalFormatting sqref="F7">
    <cfRule type="cellIs" dxfId="559" priority="669" stopIfTrue="1" operator="equal">
      <formula>"þ"</formula>
    </cfRule>
  </conditionalFormatting>
  <conditionalFormatting sqref="M7">
    <cfRule type="cellIs" dxfId="558" priority="668" stopIfTrue="1" operator="equal">
      <formula>"þ"</formula>
    </cfRule>
  </conditionalFormatting>
  <conditionalFormatting sqref="K7">
    <cfRule type="cellIs" dxfId="557" priority="667" operator="lessThan">
      <formula>$P$1</formula>
    </cfRule>
  </conditionalFormatting>
  <conditionalFormatting sqref="G7">
    <cfRule type="cellIs" dxfId="556" priority="664" stopIfTrue="1" operator="equal">
      <formula>"þ"</formula>
    </cfRule>
  </conditionalFormatting>
  <conditionalFormatting sqref="G7">
    <cfRule type="cellIs" dxfId="555" priority="663" stopIfTrue="1" operator="equal">
      <formula>"þ"</formula>
    </cfRule>
  </conditionalFormatting>
  <conditionalFormatting sqref="G7">
    <cfRule type="cellIs" dxfId="554" priority="662" stopIfTrue="1" operator="equal">
      <formula>"þ"</formula>
    </cfRule>
  </conditionalFormatting>
  <conditionalFormatting sqref="G7">
    <cfRule type="cellIs" dxfId="553" priority="661" stopIfTrue="1" operator="equal">
      <formula>"þ"</formula>
    </cfRule>
  </conditionalFormatting>
  <conditionalFormatting sqref="G7">
    <cfRule type="cellIs" dxfId="552" priority="665" stopIfTrue="1" operator="equal">
      <formula>"þ"</formula>
    </cfRule>
  </conditionalFormatting>
  <conditionalFormatting sqref="H7">
    <cfRule type="cellIs" dxfId="551" priority="660" stopIfTrue="1" operator="equal">
      <formula>"þ"</formula>
    </cfRule>
  </conditionalFormatting>
  <conditionalFormatting sqref="H7">
    <cfRule type="cellIs" dxfId="550" priority="659" stopIfTrue="1" operator="equal">
      <formula>"þ"</formula>
    </cfRule>
  </conditionalFormatting>
  <conditionalFormatting sqref="G7">
    <cfRule type="cellIs" dxfId="549" priority="658" stopIfTrue="1" operator="equal">
      <formula>"þ"</formula>
    </cfRule>
  </conditionalFormatting>
  <conditionalFormatting sqref="G7">
    <cfRule type="cellIs" dxfId="548" priority="657" stopIfTrue="1" operator="equal">
      <formula>"þ"</formula>
    </cfRule>
  </conditionalFormatting>
  <conditionalFormatting sqref="G7">
    <cfRule type="cellIs" dxfId="547" priority="656" stopIfTrue="1" operator="equal">
      <formula>"þ"</formula>
    </cfRule>
  </conditionalFormatting>
  <conditionalFormatting sqref="G7">
    <cfRule type="cellIs" dxfId="546" priority="666" stopIfTrue="1" operator="equal">
      <formula>"þ"</formula>
    </cfRule>
  </conditionalFormatting>
  <conditionalFormatting sqref="G7">
    <cfRule type="cellIs" dxfId="545" priority="655" stopIfTrue="1" operator="equal">
      <formula>"þ"</formula>
    </cfRule>
  </conditionalFormatting>
  <conditionalFormatting sqref="G7">
    <cfRule type="cellIs" dxfId="544" priority="654" stopIfTrue="1" operator="equal">
      <formula>"þ"</formula>
    </cfRule>
  </conditionalFormatting>
  <conditionalFormatting sqref="G7">
    <cfRule type="cellIs" dxfId="543" priority="653" stopIfTrue="1" operator="equal">
      <formula>"þ"</formula>
    </cfRule>
  </conditionalFormatting>
  <conditionalFormatting sqref="H7">
    <cfRule type="cellIs" dxfId="542" priority="652" stopIfTrue="1" operator="equal">
      <formula>"þ"</formula>
    </cfRule>
  </conditionalFormatting>
  <conditionalFormatting sqref="H7">
    <cfRule type="cellIs" dxfId="541" priority="651" stopIfTrue="1" operator="equal">
      <formula>"þ"</formula>
    </cfRule>
  </conditionalFormatting>
  <conditionalFormatting sqref="H7">
    <cfRule type="cellIs" dxfId="540" priority="650" stopIfTrue="1" operator="equal">
      <formula>"þ"</formula>
    </cfRule>
  </conditionalFormatting>
  <conditionalFormatting sqref="H7">
    <cfRule type="cellIs" dxfId="539" priority="649" stopIfTrue="1" operator="equal">
      <formula>"þ"</formula>
    </cfRule>
  </conditionalFormatting>
  <conditionalFormatting sqref="H7">
    <cfRule type="cellIs" dxfId="538" priority="648" stopIfTrue="1" operator="equal">
      <formula>"þ"</formula>
    </cfRule>
  </conditionalFormatting>
  <conditionalFormatting sqref="H7">
    <cfRule type="cellIs" dxfId="537" priority="647" stopIfTrue="1" operator="equal">
      <formula>"þ"</formula>
    </cfRule>
  </conditionalFormatting>
  <conditionalFormatting sqref="E7">
    <cfRule type="cellIs" dxfId="536" priority="646" stopIfTrue="1" operator="equal">
      <formula>"þ"</formula>
    </cfRule>
  </conditionalFormatting>
  <conditionalFormatting sqref="E7">
    <cfRule type="cellIs" dxfId="535" priority="645" stopIfTrue="1" operator="equal">
      <formula>"þ"</formula>
    </cfRule>
  </conditionalFormatting>
  <conditionalFormatting sqref="E7">
    <cfRule type="cellIs" dxfId="534" priority="644" stopIfTrue="1" operator="equal">
      <formula>"þ"</formula>
    </cfRule>
  </conditionalFormatting>
  <conditionalFormatting sqref="E7">
    <cfRule type="cellIs" dxfId="533" priority="643" stopIfTrue="1" operator="equal">
      <formula>"þ"</formula>
    </cfRule>
  </conditionalFormatting>
  <conditionalFormatting sqref="E7">
    <cfRule type="cellIs" dxfId="532" priority="642" stopIfTrue="1" operator="equal">
      <formula>"þ"</formula>
    </cfRule>
  </conditionalFormatting>
  <conditionalFormatting sqref="E7">
    <cfRule type="cellIs" dxfId="531" priority="641" stopIfTrue="1" operator="equal">
      <formula>"þ"</formula>
    </cfRule>
  </conditionalFormatting>
  <conditionalFormatting sqref="E7">
    <cfRule type="cellIs" dxfId="530" priority="640" stopIfTrue="1" operator="equal">
      <formula>"þ"</formula>
    </cfRule>
  </conditionalFormatting>
  <conditionalFormatting sqref="E7">
    <cfRule type="cellIs" dxfId="529" priority="639" stopIfTrue="1" operator="equal">
      <formula>"þ"</formula>
    </cfRule>
  </conditionalFormatting>
  <conditionalFormatting sqref="F7">
    <cfRule type="cellIs" dxfId="528" priority="636" stopIfTrue="1" operator="equal">
      <formula>"þ"</formula>
    </cfRule>
  </conditionalFormatting>
  <conditionalFormatting sqref="F7">
    <cfRule type="cellIs" dxfId="527" priority="635" stopIfTrue="1" operator="equal">
      <formula>"þ"</formula>
    </cfRule>
  </conditionalFormatting>
  <conditionalFormatting sqref="F7">
    <cfRule type="cellIs" dxfId="526" priority="634" stopIfTrue="1" operator="equal">
      <formula>"þ"</formula>
    </cfRule>
  </conditionalFormatting>
  <conditionalFormatting sqref="F7">
    <cfRule type="cellIs" dxfId="525" priority="633" stopIfTrue="1" operator="equal">
      <formula>"þ"</formula>
    </cfRule>
  </conditionalFormatting>
  <conditionalFormatting sqref="F7">
    <cfRule type="cellIs" dxfId="524" priority="632" stopIfTrue="1" operator="equal">
      <formula>"þ"</formula>
    </cfRule>
  </conditionalFormatting>
  <conditionalFormatting sqref="F7">
    <cfRule type="cellIs" dxfId="523" priority="631" stopIfTrue="1" operator="equal">
      <formula>"þ"</formula>
    </cfRule>
  </conditionalFormatting>
  <conditionalFormatting sqref="F7">
    <cfRule type="cellIs" dxfId="522" priority="630" stopIfTrue="1" operator="equal">
      <formula>"þ"</formula>
    </cfRule>
  </conditionalFormatting>
  <conditionalFormatting sqref="F7">
    <cfRule type="cellIs" dxfId="521" priority="629" stopIfTrue="1" operator="equal">
      <formula>"þ"</formula>
    </cfRule>
  </conditionalFormatting>
  <conditionalFormatting sqref="F14:G14">
    <cfRule type="cellIs" dxfId="520" priority="628" stopIfTrue="1" operator="equal">
      <formula>"þ"</formula>
    </cfRule>
  </conditionalFormatting>
  <conditionalFormatting sqref="F14:G14">
    <cfRule type="cellIs" dxfId="519" priority="627" stopIfTrue="1" operator="equal">
      <formula>"þ"</formula>
    </cfRule>
  </conditionalFormatting>
  <conditionalFormatting sqref="F14:G14">
    <cfRule type="cellIs" dxfId="518" priority="626" stopIfTrue="1" operator="equal">
      <formula>"þ"</formula>
    </cfRule>
  </conditionalFormatting>
  <conditionalFormatting sqref="F14:G14">
    <cfRule type="cellIs" dxfId="517" priority="625" stopIfTrue="1" operator="equal">
      <formula>"þ"</formula>
    </cfRule>
  </conditionalFormatting>
  <conditionalFormatting sqref="F14:G14">
    <cfRule type="cellIs" dxfId="516" priority="624" stopIfTrue="1" operator="equal">
      <formula>"þ"</formula>
    </cfRule>
  </conditionalFormatting>
  <conditionalFormatting sqref="F14:G14">
    <cfRule type="cellIs" dxfId="515" priority="623" stopIfTrue="1" operator="equal">
      <formula>"þ"</formula>
    </cfRule>
  </conditionalFormatting>
  <conditionalFormatting sqref="F14:G14">
    <cfRule type="cellIs" dxfId="514" priority="622" stopIfTrue="1" operator="equal">
      <formula>"þ"</formula>
    </cfRule>
  </conditionalFormatting>
  <conditionalFormatting sqref="F14:G14">
    <cfRule type="cellIs" dxfId="513" priority="621" stopIfTrue="1" operator="equal">
      <formula>"þ"</formula>
    </cfRule>
  </conditionalFormatting>
  <conditionalFormatting sqref="F14:G14">
    <cfRule type="cellIs" dxfId="512" priority="620" stopIfTrue="1" operator="equal">
      <formula>"þ"</formula>
    </cfRule>
  </conditionalFormatting>
  <conditionalFormatting sqref="F14:G14">
    <cfRule type="cellIs" dxfId="511" priority="619" stopIfTrue="1" operator="equal">
      <formula>"þ"</formula>
    </cfRule>
  </conditionalFormatting>
  <conditionalFormatting sqref="F14:G14">
    <cfRule type="cellIs" dxfId="510" priority="618" stopIfTrue="1" operator="equal">
      <formula>"þ"</formula>
    </cfRule>
  </conditionalFormatting>
  <conditionalFormatting sqref="F14:G14">
    <cfRule type="cellIs" dxfId="509" priority="617" stopIfTrue="1" operator="equal">
      <formula>"þ"</formula>
    </cfRule>
  </conditionalFormatting>
  <conditionalFormatting sqref="M13">
    <cfRule type="cellIs" dxfId="508" priority="604" stopIfTrue="1" operator="equal">
      <formula>"þ"</formula>
    </cfRule>
  </conditionalFormatting>
  <conditionalFormatting sqref="M13">
    <cfRule type="cellIs" dxfId="507" priority="603" stopIfTrue="1" operator="equal">
      <formula>"þ"</formula>
    </cfRule>
  </conditionalFormatting>
  <conditionalFormatting sqref="K13">
    <cfRule type="cellIs" dxfId="506" priority="602" operator="lessThan">
      <formula>$P$1</formula>
    </cfRule>
  </conditionalFormatting>
  <conditionalFormatting sqref="E13:H13">
    <cfRule type="cellIs" dxfId="505" priority="601" stopIfTrue="1" operator="equal">
      <formula>"þ"</formula>
    </cfRule>
  </conditionalFormatting>
  <conditionalFormatting sqref="E13:H13">
    <cfRule type="cellIs" dxfId="504" priority="600" stopIfTrue="1" operator="equal">
      <formula>"þ"</formula>
    </cfRule>
  </conditionalFormatting>
  <conditionalFormatting sqref="E13:H13">
    <cfRule type="cellIs" dxfId="503" priority="599" stopIfTrue="1" operator="equal">
      <formula>"þ"</formula>
    </cfRule>
  </conditionalFormatting>
  <conditionalFormatting sqref="E13:H13">
    <cfRule type="cellIs" dxfId="502" priority="598" stopIfTrue="1" operator="equal">
      <formula>"þ"</formula>
    </cfRule>
  </conditionalFormatting>
  <conditionalFormatting sqref="E13:H13">
    <cfRule type="cellIs" dxfId="501" priority="597" stopIfTrue="1" operator="equal">
      <formula>"þ"</formula>
    </cfRule>
  </conditionalFormatting>
  <conditionalFormatting sqref="E13:H13">
    <cfRule type="cellIs" dxfId="500" priority="596" stopIfTrue="1" operator="equal">
      <formula>"þ"</formula>
    </cfRule>
  </conditionalFormatting>
  <conditionalFormatting sqref="E13:H13">
    <cfRule type="cellIs" dxfId="499" priority="595" stopIfTrue="1" operator="equal">
      <formula>"þ"</formula>
    </cfRule>
  </conditionalFormatting>
  <conditionalFormatting sqref="E13:H13">
    <cfRule type="cellIs" dxfId="498" priority="594" stopIfTrue="1" operator="equal">
      <formula>"þ"</formula>
    </cfRule>
  </conditionalFormatting>
  <conditionalFormatting sqref="F13:G13">
    <cfRule type="cellIs" dxfId="497" priority="593" stopIfTrue="1" operator="equal">
      <formula>"þ"</formula>
    </cfRule>
  </conditionalFormatting>
  <conditionalFormatting sqref="F13:G13">
    <cfRule type="cellIs" dxfId="496" priority="592" stopIfTrue="1" operator="equal">
      <formula>"þ"</formula>
    </cfRule>
  </conditionalFormatting>
  <conditionalFormatting sqref="F13:G13">
    <cfRule type="cellIs" dxfId="495" priority="591" stopIfTrue="1" operator="equal">
      <formula>"þ"</formula>
    </cfRule>
  </conditionalFormatting>
  <conditionalFormatting sqref="F13:G13">
    <cfRule type="cellIs" dxfId="494" priority="590" stopIfTrue="1" operator="equal">
      <formula>"þ"</formula>
    </cfRule>
  </conditionalFormatting>
  <conditionalFormatting sqref="F13:G13">
    <cfRule type="cellIs" dxfId="493" priority="589" stopIfTrue="1" operator="equal">
      <formula>"þ"</formula>
    </cfRule>
  </conditionalFormatting>
  <conditionalFormatting sqref="F13:G13">
    <cfRule type="cellIs" dxfId="492" priority="588" stopIfTrue="1" operator="equal">
      <formula>"þ"</formula>
    </cfRule>
  </conditionalFormatting>
  <conditionalFormatting sqref="F13:G13">
    <cfRule type="cellIs" dxfId="491" priority="587" stopIfTrue="1" operator="equal">
      <formula>"þ"</formula>
    </cfRule>
  </conditionalFormatting>
  <conditionalFormatting sqref="F13:G13">
    <cfRule type="cellIs" dxfId="490" priority="586" stopIfTrue="1" operator="equal">
      <formula>"þ"</formula>
    </cfRule>
  </conditionalFormatting>
  <conditionalFormatting sqref="M13">
    <cfRule type="cellIs" dxfId="489" priority="583" stopIfTrue="1" operator="equal">
      <formula>"þ"</formula>
    </cfRule>
  </conditionalFormatting>
  <conditionalFormatting sqref="M13">
    <cfRule type="cellIs" dxfId="488" priority="582" stopIfTrue="1" operator="equal">
      <formula>"þ"</formula>
    </cfRule>
  </conditionalFormatting>
  <conditionalFormatting sqref="K13">
    <cfRule type="cellIs" dxfId="487" priority="581" operator="lessThan">
      <formula>$P$1</formula>
    </cfRule>
  </conditionalFormatting>
  <conditionalFormatting sqref="G13">
    <cfRule type="cellIs" dxfId="486" priority="580" stopIfTrue="1" operator="equal">
      <formula>"þ"</formula>
    </cfRule>
  </conditionalFormatting>
  <conditionalFormatting sqref="G13">
    <cfRule type="cellIs" dxfId="485" priority="579" stopIfTrue="1" operator="equal">
      <formula>"þ"</formula>
    </cfRule>
  </conditionalFormatting>
  <conditionalFormatting sqref="F13:G13">
    <cfRule type="cellIs" dxfId="484" priority="578" stopIfTrue="1" operator="equal">
      <formula>"þ"</formula>
    </cfRule>
  </conditionalFormatting>
  <conditionalFormatting sqref="F13:G13">
    <cfRule type="cellIs" dxfId="483" priority="577" stopIfTrue="1" operator="equal">
      <formula>"þ"</formula>
    </cfRule>
  </conditionalFormatting>
  <conditionalFormatting sqref="F13:G13">
    <cfRule type="cellIs" dxfId="482" priority="576" stopIfTrue="1" operator="equal">
      <formula>"þ"</formula>
    </cfRule>
  </conditionalFormatting>
  <conditionalFormatting sqref="F13:G13">
    <cfRule type="cellIs" dxfId="481" priority="575" stopIfTrue="1" operator="equal">
      <formula>"þ"</formula>
    </cfRule>
  </conditionalFormatting>
  <conditionalFormatting sqref="F13:G13">
    <cfRule type="cellIs" dxfId="480" priority="574" stopIfTrue="1" operator="equal">
      <formula>"þ"</formula>
    </cfRule>
  </conditionalFormatting>
  <conditionalFormatting sqref="F13:G13">
    <cfRule type="cellIs" dxfId="479" priority="573" stopIfTrue="1" operator="equal">
      <formula>"þ"</formula>
    </cfRule>
  </conditionalFormatting>
  <conditionalFormatting sqref="F13:G13">
    <cfRule type="cellIs" dxfId="478" priority="572" stopIfTrue="1" operator="equal">
      <formula>"þ"</formula>
    </cfRule>
  </conditionalFormatting>
  <conditionalFormatting sqref="F13:G13">
    <cfRule type="cellIs" dxfId="477" priority="571" stopIfTrue="1" operator="equal">
      <formula>"þ"</formula>
    </cfRule>
  </conditionalFormatting>
  <conditionalFormatting sqref="F13:G13">
    <cfRule type="cellIs" dxfId="476" priority="570" stopIfTrue="1" operator="equal">
      <formula>"þ"</formula>
    </cfRule>
  </conditionalFormatting>
  <conditionalFormatting sqref="F13:G13">
    <cfRule type="cellIs" dxfId="475" priority="569" stopIfTrue="1" operator="equal">
      <formula>"þ"</formula>
    </cfRule>
  </conditionalFormatting>
  <conditionalFormatting sqref="G13">
    <cfRule type="cellIs" dxfId="474" priority="568" stopIfTrue="1" operator="equal">
      <formula>"þ"</formula>
    </cfRule>
  </conditionalFormatting>
  <conditionalFormatting sqref="G13">
    <cfRule type="cellIs" dxfId="473" priority="567" stopIfTrue="1" operator="equal">
      <formula>"þ"</formula>
    </cfRule>
  </conditionalFormatting>
  <conditionalFormatting sqref="G13">
    <cfRule type="cellIs" dxfId="472" priority="566" stopIfTrue="1" operator="equal">
      <formula>"þ"</formula>
    </cfRule>
  </conditionalFormatting>
  <conditionalFormatting sqref="G13">
    <cfRule type="cellIs" dxfId="471" priority="565" stopIfTrue="1" operator="equal">
      <formula>"þ"</formula>
    </cfRule>
  </conditionalFormatting>
  <conditionalFormatting sqref="G13">
    <cfRule type="cellIs" dxfId="470" priority="564" stopIfTrue="1" operator="equal">
      <formula>"þ"</formula>
    </cfRule>
  </conditionalFormatting>
  <conditionalFormatting sqref="G13">
    <cfRule type="cellIs" dxfId="469" priority="563" stopIfTrue="1" operator="equal">
      <formula>"þ"</formula>
    </cfRule>
  </conditionalFormatting>
  <conditionalFormatting sqref="G13">
    <cfRule type="cellIs" dxfId="468" priority="562" stopIfTrue="1" operator="equal">
      <formula>"þ"</formula>
    </cfRule>
  </conditionalFormatting>
  <conditionalFormatting sqref="G13">
    <cfRule type="cellIs" dxfId="467" priority="561" stopIfTrue="1" operator="equal">
      <formula>"þ"</formula>
    </cfRule>
  </conditionalFormatting>
  <conditionalFormatting sqref="G13">
    <cfRule type="cellIs" dxfId="466" priority="560" stopIfTrue="1" operator="equal">
      <formula>"þ"</formula>
    </cfRule>
  </conditionalFormatting>
  <conditionalFormatting sqref="G13">
    <cfRule type="cellIs" dxfId="465" priority="559" stopIfTrue="1" operator="equal">
      <formula>"þ"</formula>
    </cfRule>
  </conditionalFormatting>
  <conditionalFormatting sqref="F13:G13">
    <cfRule type="cellIs" dxfId="464" priority="558" stopIfTrue="1" operator="equal">
      <formula>"þ"</formula>
    </cfRule>
  </conditionalFormatting>
  <conditionalFormatting sqref="F13:G13">
    <cfRule type="cellIs" dxfId="463" priority="557" stopIfTrue="1" operator="equal">
      <formula>"þ"</formula>
    </cfRule>
  </conditionalFormatting>
  <conditionalFormatting sqref="F13:G13">
    <cfRule type="cellIs" dxfId="462" priority="556" stopIfTrue="1" operator="equal">
      <formula>"þ"</formula>
    </cfRule>
  </conditionalFormatting>
  <conditionalFormatting sqref="F13:G13">
    <cfRule type="cellIs" dxfId="461" priority="555" stopIfTrue="1" operator="equal">
      <formula>"þ"</formula>
    </cfRule>
  </conditionalFormatting>
  <conditionalFormatting sqref="F13:G13">
    <cfRule type="cellIs" dxfId="460" priority="554" stopIfTrue="1" operator="equal">
      <formula>"þ"</formula>
    </cfRule>
  </conditionalFormatting>
  <conditionalFormatting sqref="F13:G13">
    <cfRule type="cellIs" dxfId="459" priority="553" stopIfTrue="1" operator="equal">
      <formula>"þ"</formula>
    </cfRule>
  </conditionalFormatting>
  <conditionalFormatting sqref="F13:G13">
    <cfRule type="cellIs" dxfId="458" priority="552" stopIfTrue="1" operator="equal">
      <formula>"þ"</formula>
    </cfRule>
  </conditionalFormatting>
  <conditionalFormatting sqref="F13:G13">
    <cfRule type="cellIs" dxfId="457" priority="551" stopIfTrue="1" operator="equal">
      <formula>"þ"</formula>
    </cfRule>
  </conditionalFormatting>
  <conditionalFormatting sqref="F13:G13">
    <cfRule type="cellIs" dxfId="456" priority="550" stopIfTrue="1" operator="equal">
      <formula>"þ"</formula>
    </cfRule>
  </conditionalFormatting>
  <conditionalFormatting sqref="F13:G13">
    <cfRule type="cellIs" dxfId="455" priority="549" stopIfTrue="1" operator="equal">
      <formula>"þ"</formula>
    </cfRule>
  </conditionalFormatting>
  <conditionalFormatting sqref="F13:G13">
    <cfRule type="cellIs" dxfId="454" priority="548" stopIfTrue="1" operator="equal">
      <formula>"þ"</formula>
    </cfRule>
  </conditionalFormatting>
  <conditionalFormatting sqref="F13:G13">
    <cfRule type="cellIs" dxfId="453" priority="547" stopIfTrue="1" operator="equal">
      <formula>"þ"</formula>
    </cfRule>
  </conditionalFormatting>
  <conditionalFormatting sqref="F14">
    <cfRule type="cellIs" dxfId="452" priority="546" stopIfTrue="1" operator="equal">
      <formula>"þ"</formula>
    </cfRule>
  </conditionalFormatting>
  <conditionalFormatting sqref="F14">
    <cfRule type="cellIs" dxfId="451" priority="545" stopIfTrue="1" operator="equal">
      <formula>"þ"</formula>
    </cfRule>
  </conditionalFormatting>
  <conditionalFormatting sqref="F14">
    <cfRule type="cellIs" dxfId="450" priority="544" stopIfTrue="1" operator="equal">
      <formula>"þ"</formula>
    </cfRule>
  </conditionalFormatting>
  <conditionalFormatting sqref="F14">
    <cfRule type="cellIs" dxfId="449" priority="543" stopIfTrue="1" operator="equal">
      <formula>"þ"</formula>
    </cfRule>
  </conditionalFormatting>
  <conditionalFormatting sqref="F14">
    <cfRule type="cellIs" dxfId="448" priority="542" stopIfTrue="1" operator="equal">
      <formula>"þ"</formula>
    </cfRule>
  </conditionalFormatting>
  <conditionalFormatting sqref="F14">
    <cfRule type="cellIs" dxfId="447" priority="541" stopIfTrue="1" operator="equal">
      <formula>"þ"</formula>
    </cfRule>
  </conditionalFormatting>
  <conditionalFormatting sqref="F14">
    <cfRule type="cellIs" dxfId="446" priority="540" stopIfTrue="1" operator="equal">
      <formula>"þ"</formula>
    </cfRule>
  </conditionalFormatting>
  <conditionalFormatting sqref="F14">
    <cfRule type="cellIs" dxfId="445" priority="539" stopIfTrue="1" operator="equal">
      <formula>"þ"</formula>
    </cfRule>
  </conditionalFormatting>
  <conditionalFormatting sqref="F14">
    <cfRule type="cellIs" dxfId="444" priority="538" stopIfTrue="1" operator="equal">
      <formula>"þ"</formula>
    </cfRule>
  </conditionalFormatting>
  <conditionalFormatting sqref="F14">
    <cfRule type="cellIs" dxfId="443" priority="537" stopIfTrue="1" operator="equal">
      <formula>"þ"</formula>
    </cfRule>
  </conditionalFormatting>
  <conditionalFormatting sqref="F14">
    <cfRule type="cellIs" dxfId="442" priority="536" stopIfTrue="1" operator="equal">
      <formula>"þ"</formula>
    </cfRule>
  </conditionalFormatting>
  <conditionalFormatting sqref="F14">
    <cfRule type="cellIs" dxfId="441" priority="535" stopIfTrue="1" operator="equal">
      <formula>"þ"</formula>
    </cfRule>
  </conditionalFormatting>
  <conditionalFormatting sqref="F14">
    <cfRule type="cellIs" dxfId="440" priority="534" stopIfTrue="1" operator="equal">
      <formula>"þ"</formula>
    </cfRule>
  </conditionalFormatting>
  <conditionalFormatting sqref="F14">
    <cfRule type="cellIs" dxfId="439" priority="533" stopIfTrue="1" operator="equal">
      <formula>"þ"</formula>
    </cfRule>
  </conditionalFormatting>
  <conditionalFormatting sqref="F14">
    <cfRule type="cellIs" dxfId="438" priority="532" stopIfTrue="1" operator="equal">
      <formula>"þ"</formula>
    </cfRule>
  </conditionalFormatting>
  <conditionalFormatting sqref="F14">
    <cfRule type="cellIs" dxfId="437" priority="531" stopIfTrue="1" operator="equal">
      <formula>"þ"</formula>
    </cfRule>
  </conditionalFormatting>
  <conditionalFormatting sqref="F14">
    <cfRule type="cellIs" dxfId="436" priority="530" stopIfTrue="1" operator="equal">
      <formula>"þ"</formula>
    </cfRule>
  </conditionalFormatting>
  <conditionalFormatting sqref="F14">
    <cfRule type="cellIs" dxfId="435" priority="529" stopIfTrue="1" operator="equal">
      <formula>"þ"</formula>
    </cfRule>
  </conditionalFormatting>
  <conditionalFormatting sqref="F14">
    <cfRule type="cellIs" dxfId="434" priority="528" stopIfTrue="1" operator="equal">
      <formula>"þ"</formula>
    </cfRule>
  </conditionalFormatting>
  <conditionalFormatting sqref="F14">
    <cfRule type="cellIs" dxfId="433" priority="527" stopIfTrue="1" operator="equal">
      <formula>"þ"</formula>
    </cfRule>
  </conditionalFormatting>
  <conditionalFormatting sqref="F14">
    <cfRule type="cellIs" dxfId="432" priority="526" stopIfTrue="1" operator="equal">
      <formula>"þ"</formula>
    </cfRule>
  </conditionalFormatting>
  <conditionalFormatting sqref="F14">
    <cfRule type="cellIs" dxfId="431" priority="525" stopIfTrue="1" operator="equal">
      <formula>"þ"</formula>
    </cfRule>
  </conditionalFormatting>
  <conditionalFormatting sqref="F14">
    <cfRule type="cellIs" dxfId="430" priority="524" stopIfTrue="1" operator="equal">
      <formula>"þ"</formula>
    </cfRule>
  </conditionalFormatting>
  <conditionalFormatting sqref="F14">
    <cfRule type="cellIs" dxfId="429" priority="523" stopIfTrue="1" operator="equal">
      <formula>"þ"</formula>
    </cfRule>
  </conditionalFormatting>
  <conditionalFormatting sqref="F14">
    <cfRule type="cellIs" dxfId="428" priority="522" stopIfTrue="1" operator="equal">
      <formula>"þ"</formula>
    </cfRule>
  </conditionalFormatting>
  <conditionalFormatting sqref="F14">
    <cfRule type="cellIs" dxfId="427" priority="521" stopIfTrue="1" operator="equal">
      <formula>"þ"</formula>
    </cfRule>
  </conditionalFormatting>
  <conditionalFormatting sqref="F14">
    <cfRule type="cellIs" dxfId="426" priority="520" stopIfTrue="1" operator="equal">
      <formula>"þ"</formula>
    </cfRule>
  </conditionalFormatting>
  <conditionalFormatting sqref="F14">
    <cfRule type="cellIs" dxfId="425" priority="519" stopIfTrue="1" operator="equal">
      <formula>"þ"</formula>
    </cfRule>
  </conditionalFormatting>
  <conditionalFormatting sqref="F14">
    <cfRule type="cellIs" dxfId="424" priority="518" stopIfTrue="1" operator="equal">
      <formula>"þ"</formula>
    </cfRule>
  </conditionalFormatting>
  <conditionalFormatting sqref="F14">
    <cfRule type="cellIs" dxfId="423" priority="517" stopIfTrue="1" operator="equal">
      <formula>"þ"</formula>
    </cfRule>
  </conditionalFormatting>
  <conditionalFormatting sqref="F14">
    <cfRule type="cellIs" dxfId="422" priority="516" stopIfTrue="1" operator="equal">
      <formula>"þ"</formula>
    </cfRule>
  </conditionalFormatting>
  <conditionalFormatting sqref="F14">
    <cfRule type="cellIs" dxfId="421" priority="515" stopIfTrue="1" operator="equal">
      <formula>"þ"</formula>
    </cfRule>
  </conditionalFormatting>
  <conditionalFormatting sqref="F14">
    <cfRule type="cellIs" dxfId="420" priority="514" stopIfTrue="1" operator="equal">
      <formula>"þ"</formula>
    </cfRule>
  </conditionalFormatting>
  <conditionalFormatting sqref="F14">
    <cfRule type="cellIs" dxfId="419" priority="513" stopIfTrue="1" operator="equal">
      <formula>"þ"</formula>
    </cfRule>
  </conditionalFormatting>
  <conditionalFormatting sqref="F14">
    <cfRule type="cellIs" dxfId="418" priority="512" stopIfTrue="1" operator="equal">
      <formula>"þ"</formula>
    </cfRule>
  </conditionalFormatting>
  <conditionalFormatting sqref="F14">
    <cfRule type="cellIs" dxfId="417" priority="511" stopIfTrue="1" operator="equal">
      <formula>"þ"</formula>
    </cfRule>
  </conditionalFormatting>
  <conditionalFormatting sqref="F14">
    <cfRule type="cellIs" dxfId="416" priority="510" stopIfTrue="1" operator="equal">
      <formula>"þ"</formula>
    </cfRule>
  </conditionalFormatting>
  <conditionalFormatting sqref="F14">
    <cfRule type="cellIs" dxfId="415" priority="509" stopIfTrue="1" operator="equal">
      <formula>"þ"</formula>
    </cfRule>
  </conditionalFormatting>
  <conditionalFormatting sqref="F14">
    <cfRule type="cellIs" dxfId="414" priority="485" stopIfTrue="1" operator="equal">
      <formula>"þ"</formula>
    </cfRule>
  </conditionalFormatting>
  <conditionalFormatting sqref="F14">
    <cfRule type="cellIs" dxfId="413" priority="484" stopIfTrue="1" operator="equal">
      <formula>"þ"</formula>
    </cfRule>
  </conditionalFormatting>
  <conditionalFormatting sqref="F14">
    <cfRule type="cellIs" dxfId="412" priority="483" stopIfTrue="1" operator="equal">
      <formula>"þ"</formula>
    </cfRule>
  </conditionalFormatting>
  <conditionalFormatting sqref="F14">
    <cfRule type="cellIs" dxfId="411" priority="482" stopIfTrue="1" operator="equal">
      <formula>"þ"</formula>
    </cfRule>
  </conditionalFormatting>
  <conditionalFormatting sqref="F14">
    <cfRule type="cellIs" dxfId="410" priority="481" stopIfTrue="1" operator="equal">
      <formula>"þ"</formula>
    </cfRule>
  </conditionalFormatting>
  <conditionalFormatting sqref="F14">
    <cfRule type="cellIs" dxfId="409" priority="480" stopIfTrue="1" operator="equal">
      <formula>"þ"</formula>
    </cfRule>
  </conditionalFormatting>
  <conditionalFormatting sqref="F14">
    <cfRule type="cellIs" dxfId="408" priority="479" stopIfTrue="1" operator="equal">
      <formula>"þ"</formula>
    </cfRule>
  </conditionalFormatting>
  <conditionalFormatting sqref="F14">
    <cfRule type="cellIs" dxfId="407" priority="478" stopIfTrue="1" operator="equal">
      <formula>"þ"</formula>
    </cfRule>
  </conditionalFormatting>
  <conditionalFormatting sqref="F14:G14">
    <cfRule type="cellIs" dxfId="406" priority="477" stopIfTrue="1" operator="equal">
      <formula>"þ"</formula>
    </cfRule>
  </conditionalFormatting>
  <conditionalFormatting sqref="F14:G14">
    <cfRule type="cellIs" dxfId="405" priority="476" stopIfTrue="1" operator="equal">
      <formula>"þ"</formula>
    </cfRule>
  </conditionalFormatting>
  <conditionalFormatting sqref="F14:G14">
    <cfRule type="cellIs" dxfId="404" priority="475" stopIfTrue="1" operator="equal">
      <formula>"þ"</formula>
    </cfRule>
  </conditionalFormatting>
  <conditionalFormatting sqref="F14:G14">
    <cfRule type="cellIs" dxfId="403" priority="474" stopIfTrue="1" operator="equal">
      <formula>"þ"</formula>
    </cfRule>
  </conditionalFormatting>
  <conditionalFormatting sqref="F14:G14">
    <cfRule type="cellIs" dxfId="402" priority="473" stopIfTrue="1" operator="equal">
      <formula>"þ"</formula>
    </cfRule>
  </conditionalFormatting>
  <conditionalFormatting sqref="F14:G14">
    <cfRule type="cellIs" dxfId="401" priority="472" stopIfTrue="1" operator="equal">
      <formula>"þ"</formula>
    </cfRule>
  </conditionalFormatting>
  <conditionalFormatting sqref="F14:G14">
    <cfRule type="cellIs" dxfId="400" priority="471" stopIfTrue="1" operator="equal">
      <formula>"þ"</formula>
    </cfRule>
  </conditionalFormatting>
  <conditionalFormatting sqref="F14:G14">
    <cfRule type="cellIs" dxfId="399" priority="470" stopIfTrue="1" operator="equal">
      <formula>"þ"</formula>
    </cfRule>
  </conditionalFormatting>
  <conditionalFormatting sqref="F14:G14">
    <cfRule type="cellIs" dxfId="398" priority="469" stopIfTrue="1" operator="equal">
      <formula>"þ"</formula>
    </cfRule>
  </conditionalFormatting>
  <conditionalFormatting sqref="F14:G14">
    <cfRule type="cellIs" dxfId="397" priority="468" stopIfTrue="1" operator="equal">
      <formula>"þ"</formula>
    </cfRule>
  </conditionalFormatting>
  <conditionalFormatting sqref="F14:G14">
    <cfRule type="cellIs" dxfId="396" priority="467" stopIfTrue="1" operator="equal">
      <formula>"þ"</formula>
    </cfRule>
  </conditionalFormatting>
  <conditionalFormatting sqref="F14:G14">
    <cfRule type="cellIs" dxfId="395" priority="466" stopIfTrue="1" operator="equal">
      <formula>"þ"</formula>
    </cfRule>
  </conditionalFormatting>
  <conditionalFormatting sqref="F14:G14">
    <cfRule type="cellIs" dxfId="394" priority="465" stopIfTrue="1" operator="equal">
      <formula>"þ"</formula>
    </cfRule>
  </conditionalFormatting>
  <conditionalFormatting sqref="F14:G14">
    <cfRule type="cellIs" dxfId="393" priority="464" stopIfTrue="1" operator="equal">
      <formula>"þ"</formula>
    </cfRule>
  </conditionalFormatting>
  <conditionalFormatting sqref="F14:G14">
    <cfRule type="cellIs" dxfId="392" priority="463" stopIfTrue="1" operator="equal">
      <formula>"þ"</formula>
    </cfRule>
  </conditionalFormatting>
  <conditionalFormatting sqref="F14:G14">
    <cfRule type="cellIs" dxfId="391" priority="462" stopIfTrue="1" operator="equal">
      <formula>"þ"</formula>
    </cfRule>
  </conditionalFormatting>
  <conditionalFormatting sqref="F14:G14">
    <cfRule type="cellIs" dxfId="390" priority="461" stopIfTrue="1" operator="equal">
      <formula>"þ"</formula>
    </cfRule>
  </conditionalFormatting>
  <conditionalFormatting sqref="F14:G14">
    <cfRule type="cellIs" dxfId="389" priority="460" stopIfTrue="1" operator="equal">
      <formula>"þ"</formula>
    </cfRule>
  </conditionalFormatting>
  <conditionalFormatting sqref="F14:G14">
    <cfRule type="cellIs" dxfId="388" priority="459" stopIfTrue="1" operator="equal">
      <formula>"þ"</formula>
    </cfRule>
  </conditionalFormatting>
  <conditionalFormatting sqref="F14:G14">
    <cfRule type="cellIs" dxfId="387" priority="458" stopIfTrue="1" operator="equal">
      <formula>"þ"</formula>
    </cfRule>
  </conditionalFormatting>
  <conditionalFormatting sqref="F14:G14">
    <cfRule type="cellIs" dxfId="386" priority="457" stopIfTrue="1" operator="equal">
      <formula>"þ"</formula>
    </cfRule>
  </conditionalFormatting>
  <conditionalFormatting sqref="F14:G14">
    <cfRule type="cellIs" dxfId="385" priority="456" stopIfTrue="1" operator="equal">
      <formula>"þ"</formula>
    </cfRule>
  </conditionalFormatting>
  <conditionalFormatting sqref="F14:G14">
    <cfRule type="cellIs" dxfId="384" priority="455" stopIfTrue="1" operator="equal">
      <formula>"þ"</formula>
    </cfRule>
  </conditionalFormatting>
  <conditionalFormatting sqref="F14:G14">
    <cfRule type="cellIs" dxfId="383" priority="454" stopIfTrue="1" operator="equal">
      <formula>"þ"</formula>
    </cfRule>
  </conditionalFormatting>
  <conditionalFormatting sqref="F14:G14">
    <cfRule type="cellIs" dxfId="382" priority="453" stopIfTrue="1" operator="equal">
      <formula>"þ"</formula>
    </cfRule>
  </conditionalFormatting>
  <conditionalFormatting sqref="F14:G14">
    <cfRule type="cellIs" dxfId="381" priority="452" stopIfTrue="1" operator="equal">
      <formula>"þ"</formula>
    </cfRule>
  </conditionalFormatting>
  <conditionalFormatting sqref="F14:G14">
    <cfRule type="cellIs" dxfId="380" priority="451" stopIfTrue="1" operator="equal">
      <formula>"þ"</formula>
    </cfRule>
  </conditionalFormatting>
  <conditionalFormatting sqref="F14:G14">
    <cfRule type="cellIs" dxfId="379" priority="450" stopIfTrue="1" operator="equal">
      <formula>"þ"</formula>
    </cfRule>
  </conditionalFormatting>
  <conditionalFormatting sqref="F14:G14">
    <cfRule type="cellIs" dxfId="378" priority="449" stopIfTrue="1" operator="equal">
      <formula>"þ"</formula>
    </cfRule>
  </conditionalFormatting>
  <conditionalFormatting sqref="F14:G14">
    <cfRule type="cellIs" dxfId="377" priority="448" stopIfTrue="1" operator="equal">
      <formula>"þ"</formula>
    </cfRule>
  </conditionalFormatting>
  <conditionalFormatting sqref="F14:G14">
    <cfRule type="cellIs" dxfId="376" priority="447" stopIfTrue="1" operator="equal">
      <formula>"þ"</formula>
    </cfRule>
  </conditionalFormatting>
  <conditionalFormatting sqref="F14:G14">
    <cfRule type="cellIs" dxfId="375" priority="446" stopIfTrue="1" operator="equal">
      <formula>"þ"</formula>
    </cfRule>
  </conditionalFormatting>
  <conditionalFormatting sqref="F14:G14">
    <cfRule type="cellIs" dxfId="374" priority="445" stopIfTrue="1" operator="equal">
      <formula>"þ"</formula>
    </cfRule>
  </conditionalFormatting>
  <conditionalFormatting sqref="F14:G14">
    <cfRule type="cellIs" dxfId="373" priority="444" stopIfTrue="1" operator="equal">
      <formula>"þ"</formula>
    </cfRule>
  </conditionalFormatting>
  <conditionalFormatting sqref="F14:G14">
    <cfRule type="cellIs" dxfId="372" priority="443" stopIfTrue="1" operator="equal">
      <formula>"þ"</formula>
    </cfRule>
  </conditionalFormatting>
  <conditionalFormatting sqref="F14:G14">
    <cfRule type="cellIs" dxfId="371" priority="442" stopIfTrue="1" operator="equal">
      <formula>"þ"</formula>
    </cfRule>
  </conditionalFormatting>
  <conditionalFormatting sqref="F14:G14">
    <cfRule type="cellIs" dxfId="370" priority="441" stopIfTrue="1" operator="equal">
      <formula>"þ"</formula>
    </cfRule>
  </conditionalFormatting>
  <conditionalFormatting sqref="F14:G14">
    <cfRule type="cellIs" dxfId="369" priority="440" stopIfTrue="1" operator="equal">
      <formula>"þ"</formula>
    </cfRule>
  </conditionalFormatting>
  <conditionalFormatting sqref="F15">
    <cfRule type="cellIs" dxfId="368" priority="437" stopIfTrue="1" operator="equal">
      <formula>"þ"</formula>
    </cfRule>
  </conditionalFormatting>
  <conditionalFormatting sqref="F15">
    <cfRule type="cellIs" dxfId="367" priority="436" stopIfTrue="1" operator="equal">
      <formula>"þ"</formula>
    </cfRule>
  </conditionalFormatting>
  <conditionalFormatting sqref="E15">
    <cfRule type="cellIs" dxfId="366" priority="435" stopIfTrue="1" operator="equal">
      <formula>"þ"</formula>
    </cfRule>
  </conditionalFormatting>
  <conditionalFormatting sqref="E15">
    <cfRule type="cellIs" dxfId="365" priority="434" stopIfTrue="1" operator="equal">
      <formula>"þ"</formula>
    </cfRule>
  </conditionalFormatting>
  <conditionalFormatting sqref="G17">
    <cfRule type="cellIs" dxfId="364" priority="429" stopIfTrue="1" operator="equal">
      <formula>"þ"</formula>
    </cfRule>
  </conditionalFormatting>
  <conditionalFormatting sqref="G17">
    <cfRule type="cellIs" dxfId="363" priority="428" stopIfTrue="1" operator="equal">
      <formula>"þ"</formula>
    </cfRule>
  </conditionalFormatting>
  <conditionalFormatting sqref="F11">
    <cfRule type="cellIs" dxfId="362" priority="421" stopIfTrue="1" operator="equal">
      <formula>"þ"</formula>
    </cfRule>
  </conditionalFormatting>
  <conditionalFormatting sqref="F11">
    <cfRule type="cellIs" dxfId="361" priority="420" stopIfTrue="1" operator="equal">
      <formula>"þ"</formula>
    </cfRule>
  </conditionalFormatting>
  <conditionalFormatting sqref="F11">
    <cfRule type="cellIs" dxfId="360" priority="419" stopIfTrue="1" operator="equal">
      <formula>"þ"</formula>
    </cfRule>
  </conditionalFormatting>
  <conditionalFormatting sqref="F11">
    <cfRule type="cellIs" dxfId="359" priority="418" stopIfTrue="1" operator="equal">
      <formula>"þ"</formula>
    </cfRule>
  </conditionalFormatting>
  <conditionalFormatting sqref="F11">
    <cfRule type="cellIs" dxfId="358" priority="417" stopIfTrue="1" operator="equal">
      <formula>"þ"</formula>
    </cfRule>
  </conditionalFormatting>
  <conditionalFormatting sqref="F11">
    <cfRule type="cellIs" dxfId="357" priority="416" stopIfTrue="1" operator="equal">
      <formula>"þ"</formula>
    </cfRule>
  </conditionalFormatting>
  <conditionalFormatting sqref="F11">
    <cfRule type="cellIs" dxfId="356" priority="415" stopIfTrue="1" operator="equal">
      <formula>"þ"</formula>
    </cfRule>
  </conditionalFormatting>
  <conditionalFormatting sqref="F11">
    <cfRule type="cellIs" dxfId="355" priority="414" stopIfTrue="1" operator="equal">
      <formula>"þ"</formula>
    </cfRule>
  </conditionalFormatting>
  <conditionalFormatting sqref="F11:G11">
    <cfRule type="cellIs" dxfId="354" priority="413" stopIfTrue="1" operator="equal">
      <formula>"þ"</formula>
    </cfRule>
  </conditionalFormatting>
  <conditionalFormatting sqref="F11:G11">
    <cfRule type="cellIs" dxfId="353" priority="412" stopIfTrue="1" operator="equal">
      <formula>"þ"</formula>
    </cfRule>
  </conditionalFormatting>
  <conditionalFormatting sqref="F9">
    <cfRule type="cellIs" dxfId="352" priority="409" stopIfTrue="1" operator="equal">
      <formula>"þ"</formula>
    </cfRule>
  </conditionalFormatting>
  <conditionalFormatting sqref="F9">
    <cfRule type="cellIs" dxfId="351" priority="408" stopIfTrue="1" operator="equal">
      <formula>"þ"</formula>
    </cfRule>
  </conditionalFormatting>
  <conditionalFormatting sqref="M18">
    <cfRule type="cellIs" dxfId="350" priority="405" stopIfTrue="1" operator="equal">
      <formula>"þ"</formula>
    </cfRule>
  </conditionalFormatting>
  <conditionalFormatting sqref="M18">
    <cfRule type="cellIs" dxfId="349" priority="404" stopIfTrue="1" operator="equal">
      <formula>"þ"</formula>
    </cfRule>
  </conditionalFormatting>
  <conditionalFormatting sqref="K18">
    <cfRule type="cellIs" dxfId="348" priority="403" operator="lessThan">
      <formula>$P$1</formula>
    </cfRule>
  </conditionalFormatting>
  <conditionalFormatting sqref="H18">
    <cfRule type="cellIs" dxfId="347" priority="402" stopIfTrue="1" operator="equal">
      <formula>"þ"</formula>
    </cfRule>
  </conditionalFormatting>
  <conditionalFormatting sqref="H18">
    <cfRule type="cellIs" dxfId="346" priority="401" stopIfTrue="1" operator="equal">
      <formula>"þ"</formula>
    </cfRule>
  </conditionalFormatting>
  <conditionalFormatting sqref="F18">
    <cfRule type="cellIs" dxfId="345" priority="392" stopIfTrue="1" operator="equal">
      <formula>"þ"</formula>
    </cfRule>
  </conditionalFormatting>
  <conditionalFormatting sqref="F18">
    <cfRule type="cellIs" dxfId="344" priority="391" stopIfTrue="1" operator="equal">
      <formula>"þ"</formula>
    </cfRule>
  </conditionalFormatting>
  <conditionalFormatting sqref="E18">
    <cfRule type="cellIs" dxfId="343" priority="390" stopIfTrue="1" operator="equal">
      <formula>"þ"</formula>
    </cfRule>
  </conditionalFormatting>
  <conditionalFormatting sqref="E18">
    <cfRule type="cellIs" dxfId="342" priority="389" stopIfTrue="1" operator="equal">
      <formula>"þ"</formula>
    </cfRule>
  </conditionalFormatting>
  <conditionalFormatting sqref="G18">
    <cfRule type="cellIs" dxfId="341" priority="388" stopIfTrue="1" operator="equal">
      <formula>"þ"</formula>
    </cfRule>
  </conditionalFormatting>
  <conditionalFormatting sqref="G18">
    <cfRule type="cellIs" dxfId="340" priority="387" stopIfTrue="1" operator="equal">
      <formula>"þ"</formula>
    </cfRule>
  </conditionalFormatting>
  <conditionalFormatting sqref="G3">
    <cfRule type="cellIs" dxfId="339" priority="386" stopIfTrue="1" operator="equal">
      <formula>"þ"</formula>
    </cfRule>
  </conditionalFormatting>
  <conditionalFormatting sqref="E12:F12">
    <cfRule type="cellIs" dxfId="338" priority="375" stopIfTrue="1" operator="equal">
      <formula>"þ"</formula>
    </cfRule>
  </conditionalFormatting>
  <conditionalFormatting sqref="E12:F12">
    <cfRule type="cellIs" dxfId="337" priority="374" stopIfTrue="1" operator="equal">
      <formula>"þ"</formula>
    </cfRule>
  </conditionalFormatting>
  <conditionalFormatting sqref="E12:F12">
    <cfRule type="cellIs" dxfId="336" priority="373" stopIfTrue="1" operator="equal">
      <formula>"þ"</formula>
    </cfRule>
  </conditionalFormatting>
  <conditionalFormatting sqref="E12:F12">
    <cfRule type="cellIs" dxfId="335" priority="372" stopIfTrue="1" operator="equal">
      <formula>"þ"</formula>
    </cfRule>
  </conditionalFormatting>
  <conditionalFormatting sqref="E12:F12">
    <cfRule type="cellIs" dxfId="334" priority="371" stopIfTrue="1" operator="equal">
      <formula>"þ"</formula>
    </cfRule>
  </conditionalFormatting>
  <conditionalFormatting sqref="E12:F12">
    <cfRule type="cellIs" dxfId="333" priority="370" stopIfTrue="1" operator="equal">
      <formula>"þ"</formula>
    </cfRule>
  </conditionalFormatting>
  <conditionalFormatting sqref="E12:F12">
    <cfRule type="cellIs" dxfId="332" priority="369" stopIfTrue="1" operator="equal">
      <formula>"þ"</formula>
    </cfRule>
  </conditionalFormatting>
  <conditionalFormatting sqref="E12:F12">
    <cfRule type="cellIs" dxfId="331" priority="368" stopIfTrue="1" operator="equal">
      <formula>"þ"</formula>
    </cfRule>
  </conditionalFormatting>
  <conditionalFormatting sqref="E12">
    <cfRule type="cellIs" dxfId="330" priority="367" stopIfTrue="1" operator="equal">
      <formula>"þ"</formula>
    </cfRule>
  </conditionalFormatting>
  <conditionalFormatting sqref="E12">
    <cfRule type="cellIs" dxfId="329" priority="366" stopIfTrue="1" operator="equal">
      <formula>"þ"</formula>
    </cfRule>
  </conditionalFormatting>
  <conditionalFormatting sqref="E12">
    <cfRule type="cellIs" dxfId="328" priority="365" stopIfTrue="1" operator="equal">
      <formula>"þ"</formula>
    </cfRule>
  </conditionalFormatting>
  <conditionalFormatting sqref="E12">
    <cfRule type="cellIs" dxfId="327" priority="364" stopIfTrue="1" operator="equal">
      <formula>"þ"</formula>
    </cfRule>
  </conditionalFormatting>
  <conditionalFormatting sqref="E12">
    <cfRule type="cellIs" dxfId="326" priority="363" stopIfTrue="1" operator="equal">
      <formula>"þ"</formula>
    </cfRule>
  </conditionalFormatting>
  <conditionalFormatting sqref="E12">
    <cfRule type="cellIs" dxfId="325" priority="362" stopIfTrue="1" operator="equal">
      <formula>"þ"</formula>
    </cfRule>
  </conditionalFormatting>
  <conditionalFormatting sqref="E12">
    <cfRule type="cellIs" dxfId="324" priority="361" stopIfTrue="1" operator="equal">
      <formula>"þ"</formula>
    </cfRule>
  </conditionalFormatting>
  <conditionalFormatting sqref="E12">
    <cfRule type="cellIs" dxfId="323" priority="360" stopIfTrue="1" operator="equal">
      <formula>"þ"</formula>
    </cfRule>
  </conditionalFormatting>
  <conditionalFormatting sqref="E12">
    <cfRule type="cellIs" dxfId="322" priority="359" stopIfTrue="1" operator="equal">
      <formula>"þ"</formula>
    </cfRule>
  </conditionalFormatting>
  <conditionalFormatting sqref="E12">
    <cfRule type="cellIs" dxfId="321" priority="358" stopIfTrue="1" operator="equal">
      <formula>"þ"</formula>
    </cfRule>
  </conditionalFormatting>
  <conditionalFormatting sqref="E12">
    <cfRule type="cellIs" dxfId="320" priority="357" stopIfTrue="1" operator="equal">
      <formula>"þ"</formula>
    </cfRule>
  </conditionalFormatting>
  <conditionalFormatting sqref="E12">
    <cfRule type="cellIs" dxfId="319" priority="356" stopIfTrue="1" operator="equal">
      <formula>"þ"</formula>
    </cfRule>
  </conditionalFormatting>
  <conditionalFormatting sqref="G12">
    <cfRule type="cellIs" dxfId="318" priority="355" stopIfTrue="1" operator="equal">
      <formula>"þ"</formula>
    </cfRule>
  </conditionalFormatting>
  <conditionalFormatting sqref="G12">
    <cfRule type="cellIs" dxfId="317" priority="354" stopIfTrue="1" operator="equal">
      <formula>"þ"</formula>
    </cfRule>
  </conditionalFormatting>
  <conditionalFormatting sqref="G12">
    <cfRule type="cellIs" dxfId="316" priority="353" stopIfTrue="1" operator="equal">
      <formula>"þ"</formula>
    </cfRule>
  </conditionalFormatting>
  <conditionalFormatting sqref="G12">
    <cfRule type="cellIs" dxfId="315" priority="352" stopIfTrue="1" operator="equal">
      <formula>"þ"</formula>
    </cfRule>
  </conditionalFormatting>
  <conditionalFormatting sqref="G12">
    <cfRule type="cellIs" dxfId="314" priority="351" stopIfTrue="1" operator="equal">
      <formula>"þ"</formula>
    </cfRule>
  </conditionalFormatting>
  <conditionalFormatting sqref="G12">
    <cfRule type="cellIs" dxfId="313" priority="350" stopIfTrue="1" operator="equal">
      <formula>"þ"</formula>
    </cfRule>
  </conditionalFormatting>
  <conditionalFormatting sqref="G12">
    <cfRule type="cellIs" dxfId="312" priority="349" stopIfTrue="1" operator="equal">
      <formula>"þ"</formula>
    </cfRule>
  </conditionalFormatting>
  <conditionalFormatting sqref="G12">
    <cfRule type="cellIs" dxfId="311" priority="348" stopIfTrue="1" operator="equal">
      <formula>"þ"</formula>
    </cfRule>
  </conditionalFormatting>
  <conditionalFormatting sqref="L17">
    <cfRule type="cellIs" dxfId="310" priority="320" stopIfTrue="1" operator="equal">
      <formula>"þ"</formula>
    </cfRule>
  </conditionalFormatting>
  <conditionalFormatting sqref="L17">
    <cfRule type="cellIs" dxfId="309" priority="319" stopIfTrue="1" operator="equal">
      <formula>"þ"</formula>
    </cfRule>
  </conditionalFormatting>
  <conditionalFormatting sqref="F14">
    <cfRule type="cellIs" dxfId="308" priority="318" stopIfTrue="1" operator="equal">
      <formula>"þ"</formula>
    </cfRule>
  </conditionalFormatting>
  <conditionalFormatting sqref="F14">
    <cfRule type="cellIs" dxfId="307" priority="317" stopIfTrue="1" operator="equal">
      <formula>"þ"</formula>
    </cfRule>
  </conditionalFormatting>
  <conditionalFormatting sqref="F14">
    <cfRule type="cellIs" dxfId="306" priority="316" stopIfTrue="1" operator="equal">
      <formula>"þ"</formula>
    </cfRule>
  </conditionalFormatting>
  <conditionalFormatting sqref="F14">
    <cfRule type="cellIs" dxfId="305" priority="315" stopIfTrue="1" operator="equal">
      <formula>"þ"</formula>
    </cfRule>
  </conditionalFormatting>
  <conditionalFormatting sqref="F14">
    <cfRule type="cellIs" dxfId="304" priority="314" stopIfTrue="1" operator="equal">
      <formula>"þ"</formula>
    </cfRule>
  </conditionalFormatting>
  <conditionalFormatting sqref="F14">
    <cfRule type="cellIs" dxfId="303" priority="313" stopIfTrue="1" operator="equal">
      <formula>"þ"</formula>
    </cfRule>
  </conditionalFormatting>
  <conditionalFormatting sqref="F14">
    <cfRule type="cellIs" dxfId="302" priority="312" stopIfTrue="1" operator="equal">
      <formula>"þ"</formula>
    </cfRule>
  </conditionalFormatting>
  <conditionalFormatting sqref="F14">
    <cfRule type="cellIs" dxfId="301" priority="311" stopIfTrue="1" operator="equal">
      <formula>"þ"</formula>
    </cfRule>
  </conditionalFormatting>
  <conditionalFormatting sqref="F14">
    <cfRule type="cellIs" dxfId="300" priority="310" stopIfTrue="1" operator="equal">
      <formula>"þ"</formula>
    </cfRule>
  </conditionalFormatting>
  <conditionalFormatting sqref="F14">
    <cfRule type="cellIs" dxfId="299" priority="309" stopIfTrue="1" operator="equal">
      <formula>"þ"</formula>
    </cfRule>
  </conditionalFormatting>
  <conditionalFormatting sqref="F14">
    <cfRule type="cellIs" dxfId="298" priority="308" stopIfTrue="1" operator="equal">
      <formula>"þ"</formula>
    </cfRule>
  </conditionalFormatting>
  <conditionalFormatting sqref="F14">
    <cfRule type="cellIs" dxfId="297" priority="307" stopIfTrue="1" operator="equal">
      <formula>"þ"</formula>
    </cfRule>
  </conditionalFormatting>
  <conditionalFormatting sqref="F14">
    <cfRule type="cellIs" dxfId="296" priority="306" stopIfTrue="1" operator="equal">
      <formula>"þ"</formula>
    </cfRule>
  </conditionalFormatting>
  <conditionalFormatting sqref="F14">
    <cfRule type="cellIs" dxfId="295" priority="305" stopIfTrue="1" operator="equal">
      <formula>"þ"</formula>
    </cfRule>
  </conditionalFormatting>
  <conditionalFormatting sqref="F14">
    <cfRule type="cellIs" dxfId="294" priority="304" stopIfTrue="1" operator="equal">
      <formula>"þ"</formula>
    </cfRule>
  </conditionalFormatting>
  <conditionalFormatting sqref="F14">
    <cfRule type="cellIs" dxfId="293" priority="303" stopIfTrue="1" operator="equal">
      <formula>"þ"</formula>
    </cfRule>
  </conditionalFormatting>
  <conditionalFormatting sqref="F14">
    <cfRule type="cellIs" dxfId="292" priority="302" stopIfTrue="1" operator="equal">
      <formula>"þ"</formula>
    </cfRule>
  </conditionalFormatting>
  <conditionalFormatting sqref="F14">
    <cfRule type="cellIs" dxfId="291" priority="301" stopIfTrue="1" operator="equal">
      <formula>"þ"</formula>
    </cfRule>
  </conditionalFormatting>
  <conditionalFormatting sqref="F14">
    <cfRule type="cellIs" dxfId="290" priority="300" stopIfTrue="1" operator="equal">
      <formula>"þ"</formula>
    </cfRule>
  </conditionalFormatting>
  <conditionalFormatting sqref="F14">
    <cfRule type="cellIs" dxfId="289" priority="299" stopIfTrue="1" operator="equal">
      <formula>"þ"</formula>
    </cfRule>
  </conditionalFormatting>
  <conditionalFormatting sqref="F14">
    <cfRule type="cellIs" dxfId="288" priority="298" stopIfTrue="1" operator="equal">
      <formula>"þ"</formula>
    </cfRule>
  </conditionalFormatting>
  <conditionalFormatting sqref="F14">
    <cfRule type="cellIs" dxfId="287" priority="297" stopIfTrue="1" operator="equal">
      <formula>"þ"</formula>
    </cfRule>
  </conditionalFormatting>
  <conditionalFormatting sqref="F14">
    <cfRule type="cellIs" dxfId="286" priority="296" stopIfTrue="1" operator="equal">
      <formula>"þ"</formula>
    </cfRule>
  </conditionalFormatting>
  <conditionalFormatting sqref="F14">
    <cfRule type="cellIs" dxfId="285" priority="295" stopIfTrue="1" operator="equal">
      <formula>"þ"</formula>
    </cfRule>
  </conditionalFormatting>
  <conditionalFormatting sqref="F14">
    <cfRule type="cellIs" dxfId="284" priority="294" stopIfTrue="1" operator="equal">
      <formula>"þ"</formula>
    </cfRule>
  </conditionalFormatting>
  <conditionalFormatting sqref="F14">
    <cfRule type="cellIs" dxfId="283" priority="293" stopIfTrue="1" operator="equal">
      <formula>"þ"</formula>
    </cfRule>
  </conditionalFormatting>
  <conditionalFormatting sqref="F14">
    <cfRule type="cellIs" dxfId="282" priority="292" stopIfTrue="1" operator="equal">
      <formula>"þ"</formula>
    </cfRule>
  </conditionalFormatting>
  <conditionalFormatting sqref="F14">
    <cfRule type="cellIs" dxfId="281" priority="291" stopIfTrue="1" operator="equal">
      <formula>"þ"</formula>
    </cfRule>
  </conditionalFormatting>
  <conditionalFormatting sqref="F14">
    <cfRule type="cellIs" dxfId="280" priority="290" stopIfTrue="1" operator="equal">
      <formula>"þ"</formula>
    </cfRule>
  </conditionalFormatting>
  <conditionalFormatting sqref="F14">
    <cfRule type="cellIs" dxfId="279" priority="289" stopIfTrue="1" operator="equal">
      <formula>"þ"</formula>
    </cfRule>
  </conditionalFormatting>
  <conditionalFormatting sqref="F14">
    <cfRule type="cellIs" dxfId="278" priority="288" stopIfTrue="1" operator="equal">
      <formula>"þ"</formula>
    </cfRule>
  </conditionalFormatting>
  <conditionalFormatting sqref="F14">
    <cfRule type="cellIs" dxfId="277" priority="287" stopIfTrue="1" operator="equal">
      <formula>"þ"</formula>
    </cfRule>
  </conditionalFormatting>
  <conditionalFormatting sqref="F14">
    <cfRule type="cellIs" dxfId="276" priority="286" stopIfTrue="1" operator="equal">
      <formula>"þ"</formula>
    </cfRule>
  </conditionalFormatting>
  <conditionalFormatting sqref="F14">
    <cfRule type="cellIs" dxfId="275" priority="285" stopIfTrue="1" operator="equal">
      <formula>"þ"</formula>
    </cfRule>
  </conditionalFormatting>
  <conditionalFormatting sqref="F14">
    <cfRule type="cellIs" dxfId="274" priority="284" stopIfTrue="1" operator="equal">
      <formula>"þ"</formula>
    </cfRule>
  </conditionalFormatting>
  <conditionalFormatting sqref="F14">
    <cfRule type="cellIs" dxfId="273" priority="283" stopIfTrue="1" operator="equal">
      <formula>"þ"</formula>
    </cfRule>
  </conditionalFormatting>
  <conditionalFormatting sqref="F14">
    <cfRule type="cellIs" dxfId="272" priority="282" stopIfTrue="1" operator="equal">
      <formula>"þ"</formula>
    </cfRule>
  </conditionalFormatting>
  <conditionalFormatting sqref="F14">
    <cfRule type="cellIs" dxfId="271" priority="281" stopIfTrue="1" operator="equal">
      <formula>"þ"</formula>
    </cfRule>
  </conditionalFormatting>
  <conditionalFormatting sqref="F14">
    <cfRule type="cellIs" dxfId="270" priority="280" stopIfTrue="1" operator="equal">
      <formula>"þ"</formula>
    </cfRule>
  </conditionalFormatting>
  <conditionalFormatting sqref="F14">
    <cfRule type="cellIs" dxfId="269" priority="279" stopIfTrue="1" operator="equal">
      <formula>"þ"</formula>
    </cfRule>
  </conditionalFormatting>
  <conditionalFormatting sqref="F14">
    <cfRule type="cellIs" dxfId="268" priority="278" stopIfTrue="1" operator="equal">
      <formula>"þ"</formula>
    </cfRule>
  </conditionalFormatting>
  <conditionalFormatting sqref="F14">
    <cfRule type="cellIs" dxfId="267" priority="277" stopIfTrue="1" operator="equal">
      <formula>"þ"</formula>
    </cfRule>
  </conditionalFormatting>
  <conditionalFormatting sqref="F14">
    <cfRule type="cellIs" dxfId="266" priority="276" stopIfTrue="1" operator="equal">
      <formula>"þ"</formula>
    </cfRule>
  </conditionalFormatting>
  <conditionalFormatting sqref="F14">
    <cfRule type="cellIs" dxfId="265" priority="275" stopIfTrue="1" operator="equal">
      <formula>"þ"</formula>
    </cfRule>
  </conditionalFormatting>
  <conditionalFormatting sqref="F14">
    <cfRule type="cellIs" dxfId="264" priority="274" stopIfTrue="1" operator="equal">
      <formula>"þ"</formula>
    </cfRule>
  </conditionalFormatting>
  <conditionalFormatting sqref="F14">
    <cfRule type="cellIs" dxfId="263" priority="273" stopIfTrue="1" operator="equal">
      <formula>"þ"</formula>
    </cfRule>
  </conditionalFormatting>
  <conditionalFormatting sqref="F14">
    <cfRule type="cellIs" dxfId="262" priority="272" stopIfTrue="1" operator="equal">
      <formula>"þ"</formula>
    </cfRule>
  </conditionalFormatting>
  <conditionalFormatting sqref="F14">
    <cfRule type="cellIs" dxfId="261" priority="271" stopIfTrue="1" operator="equal">
      <formula>"þ"</formula>
    </cfRule>
  </conditionalFormatting>
  <conditionalFormatting sqref="F14">
    <cfRule type="cellIs" dxfId="260" priority="270" stopIfTrue="1" operator="equal">
      <formula>"þ"</formula>
    </cfRule>
  </conditionalFormatting>
  <conditionalFormatting sqref="F14">
    <cfRule type="cellIs" dxfId="259" priority="269" stopIfTrue="1" operator="equal">
      <formula>"þ"</formula>
    </cfRule>
  </conditionalFormatting>
  <conditionalFormatting sqref="L14">
    <cfRule type="cellIs" dxfId="258" priority="268" stopIfTrue="1" operator="equal">
      <formula>"þ"</formula>
    </cfRule>
  </conditionalFormatting>
  <conditionalFormatting sqref="L14">
    <cfRule type="cellIs" dxfId="257" priority="267" stopIfTrue="1" operator="equal">
      <formula>"þ"</formula>
    </cfRule>
  </conditionalFormatting>
  <conditionalFormatting sqref="L14">
    <cfRule type="cellIs" dxfId="256" priority="266" stopIfTrue="1" operator="equal">
      <formula>"þ"</formula>
    </cfRule>
  </conditionalFormatting>
  <conditionalFormatting sqref="L14">
    <cfRule type="cellIs" dxfId="255" priority="265" stopIfTrue="1" operator="equal">
      <formula>"þ"</formula>
    </cfRule>
  </conditionalFormatting>
  <conditionalFormatting sqref="F5">
    <cfRule type="cellIs" dxfId="254" priority="249" stopIfTrue="1" operator="equal">
      <formula>"þ"</formula>
    </cfRule>
  </conditionalFormatting>
  <conditionalFormatting sqref="F5">
    <cfRule type="cellIs" dxfId="253" priority="248" stopIfTrue="1" operator="equal">
      <formula>"þ"</formula>
    </cfRule>
  </conditionalFormatting>
  <conditionalFormatting sqref="F5">
    <cfRule type="cellIs" dxfId="252" priority="247" stopIfTrue="1" operator="equal">
      <formula>"þ"</formula>
    </cfRule>
  </conditionalFormatting>
  <conditionalFormatting sqref="F5">
    <cfRule type="cellIs" dxfId="251" priority="246" stopIfTrue="1" operator="equal">
      <formula>"þ"</formula>
    </cfRule>
  </conditionalFormatting>
  <conditionalFormatting sqref="F5">
    <cfRule type="cellIs" dxfId="250" priority="245" stopIfTrue="1" operator="equal">
      <formula>"þ"</formula>
    </cfRule>
  </conditionalFormatting>
  <conditionalFormatting sqref="F5">
    <cfRule type="cellIs" dxfId="249" priority="244" stopIfTrue="1" operator="equal">
      <formula>"þ"</formula>
    </cfRule>
  </conditionalFormatting>
  <conditionalFormatting sqref="F5">
    <cfRule type="cellIs" dxfId="248" priority="243" stopIfTrue="1" operator="equal">
      <formula>"þ"</formula>
    </cfRule>
  </conditionalFormatting>
  <conditionalFormatting sqref="F5">
    <cfRule type="cellIs" dxfId="247" priority="242" stopIfTrue="1" operator="equal">
      <formula>"þ"</formula>
    </cfRule>
  </conditionalFormatting>
  <conditionalFormatting sqref="F5">
    <cfRule type="cellIs" dxfId="246" priority="241" stopIfTrue="1" operator="equal">
      <formula>"þ"</formula>
    </cfRule>
  </conditionalFormatting>
  <conditionalFormatting sqref="F5">
    <cfRule type="cellIs" dxfId="245" priority="240" stopIfTrue="1" operator="equal">
      <formula>"þ"</formula>
    </cfRule>
  </conditionalFormatting>
  <conditionalFormatting sqref="F5">
    <cfRule type="cellIs" dxfId="244" priority="239" stopIfTrue="1" operator="equal">
      <formula>"þ"</formula>
    </cfRule>
  </conditionalFormatting>
  <conditionalFormatting sqref="F5">
    <cfRule type="cellIs" dxfId="243" priority="238" stopIfTrue="1" operator="equal">
      <formula>"þ"</formula>
    </cfRule>
  </conditionalFormatting>
  <conditionalFormatting sqref="F5">
    <cfRule type="cellIs" dxfId="242" priority="237" stopIfTrue="1" operator="equal">
      <formula>"þ"</formula>
    </cfRule>
  </conditionalFormatting>
  <conditionalFormatting sqref="F5">
    <cfRule type="cellIs" dxfId="241" priority="236" stopIfTrue="1" operator="equal">
      <formula>"þ"</formula>
    </cfRule>
  </conditionalFormatting>
  <conditionalFormatting sqref="F5">
    <cfRule type="cellIs" dxfId="240" priority="235" stopIfTrue="1" operator="equal">
      <formula>"þ"</formula>
    </cfRule>
  </conditionalFormatting>
  <conditionalFormatting sqref="F5">
    <cfRule type="cellIs" dxfId="239" priority="234" stopIfTrue="1" operator="equal">
      <formula>"þ"</formula>
    </cfRule>
  </conditionalFormatting>
  <conditionalFormatting sqref="E5">
    <cfRule type="cellIs" dxfId="238" priority="233" stopIfTrue="1" operator="equal">
      <formula>"þ"</formula>
    </cfRule>
  </conditionalFormatting>
  <conditionalFormatting sqref="E5">
    <cfRule type="cellIs" dxfId="237" priority="232" stopIfTrue="1" operator="equal">
      <formula>"þ"</formula>
    </cfRule>
  </conditionalFormatting>
  <conditionalFormatting sqref="E5">
    <cfRule type="cellIs" dxfId="236" priority="231" stopIfTrue="1" operator="equal">
      <formula>"þ"</formula>
    </cfRule>
  </conditionalFormatting>
  <conditionalFormatting sqref="E5">
    <cfRule type="cellIs" dxfId="235" priority="230" stopIfTrue="1" operator="equal">
      <formula>"þ"</formula>
    </cfRule>
  </conditionalFormatting>
  <conditionalFormatting sqref="E5">
    <cfRule type="cellIs" dxfId="234" priority="229" stopIfTrue="1" operator="equal">
      <formula>"þ"</formula>
    </cfRule>
  </conditionalFormatting>
  <conditionalFormatting sqref="E5">
    <cfRule type="cellIs" dxfId="233" priority="228" stopIfTrue="1" operator="equal">
      <formula>"þ"</formula>
    </cfRule>
  </conditionalFormatting>
  <conditionalFormatting sqref="E5">
    <cfRule type="cellIs" dxfId="232" priority="227" stopIfTrue="1" operator="equal">
      <formula>"þ"</formula>
    </cfRule>
  </conditionalFormatting>
  <conditionalFormatting sqref="E5">
    <cfRule type="cellIs" dxfId="231" priority="226" stopIfTrue="1" operator="equal">
      <formula>"þ"</formula>
    </cfRule>
  </conditionalFormatting>
  <conditionalFormatting sqref="E5">
    <cfRule type="cellIs" dxfId="230" priority="225" stopIfTrue="1" operator="equal">
      <formula>"þ"</formula>
    </cfRule>
  </conditionalFormatting>
  <conditionalFormatting sqref="E5">
    <cfRule type="cellIs" dxfId="229" priority="224" stopIfTrue="1" operator="equal">
      <formula>"þ"</formula>
    </cfRule>
  </conditionalFormatting>
  <conditionalFormatting sqref="E5">
    <cfRule type="cellIs" dxfId="228" priority="223" stopIfTrue="1" operator="equal">
      <formula>"þ"</formula>
    </cfRule>
  </conditionalFormatting>
  <conditionalFormatting sqref="E5">
    <cfRule type="cellIs" dxfId="227" priority="222" stopIfTrue="1" operator="equal">
      <formula>"þ"</formula>
    </cfRule>
  </conditionalFormatting>
  <conditionalFormatting sqref="E5">
    <cfRule type="cellIs" dxfId="226" priority="221" stopIfTrue="1" operator="equal">
      <formula>"þ"</formula>
    </cfRule>
  </conditionalFormatting>
  <conditionalFormatting sqref="E5">
    <cfRule type="cellIs" dxfId="225" priority="220" stopIfTrue="1" operator="equal">
      <formula>"þ"</formula>
    </cfRule>
  </conditionalFormatting>
  <conditionalFormatting sqref="E5">
    <cfRule type="cellIs" dxfId="224" priority="219" stopIfTrue="1" operator="equal">
      <formula>"þ"</formula>
    </cfRule>
  </conditionalFormatting>
  <conditionalFormatting sqref="E5">
    <cfRule type="cellIs" dxfId="223" priority="218" stopIfTrue="1" operator="equal">
      <formula>"þ"</formula>
    </cfRule>
  </conditionalFormatting>
  <conditionalFormatting sqref="G5">
    <cfRule type="cellIs" dxfId="222" priority="217" stopIfTrue="1" operator="equal">
      <formula>"þ"</formula>
    </cfRule>
  </conditionalFormatting>
  <conditionalFormatting sqref="G5">
    <cfRule type="cellIs" dxfId="221" priority="216" stopIfTrue="1" operator="equal">
      <formula>"þ"</formula>
    </cfRule>
  </conditionalFormatting>
  <conditionalFormatting sqref="G5">
    <cfRule type="cellIs" dxfId="220" priority="215" stopIfTrue="1" operator="equal">
      <formula>"þ"</formula>
    </cfRule>
  </conditionalFormatting>
  <conditionalFormatting sqref="G5">
    <cfRule type="cellIs" dxfId="219" priority="214" stopIfTrue="1" operator="equal">
      <formula>"þ"</formula>
    </cfRule>
  </conditionalFormatting>
  <conditionalFormatting sqref="G5">
    <cfRule type="cellIs" dxfId="218" priority="213" stopIfTrue="1" operator="equal">
      <formula>"þ"</formula>
    </cfRule>
  </conditionalFormatting>
  <conditionalFormatting sqref="G5">
    <cfRule type="cellIs" dxfId="217" priority="212" stopIfTrue="1" operator="equal">
      <formula>"þ"</formula>
    </cfRule>
  </conditionalFormatting>
  <conditionalFormatting sqref="G5">
    <cfRule type="cellIs" dxfId="216" priority="211" stopIfTrue="1" operator="equal">
      <formula>"þ"</formula>
    </cfRule>
  </conditionalFormatting>
  <conditionalFormatting sqref="G5">
    <cfRule type="cellIs" dxfId="215" priority="210" stopIfTrue="1" operator="equal">
      <formula>"þ"</formula>
    </cfRule>
  </conditionalFormatting>
  <conditionalFormatting sqref="G5">
    <cfRule type="cellIs" dxfId="214" priority="209" stopIfTrue="1" operator="equal">
      <formula>"þ"</formula>
    </cfRule>
  </conditionalFormatting>
  <conditionalFormatting sqref="G5">
    <cfRule type="cellIs" dxfId="213" priority="208" stopIfTrue="1" operator="equal">
      <formula>"þ"</formula>
    </cfRule>
  </conditionalFormatting>
  <conditionalFormatting sqref="G5">
    <cfRule type="cellIs" dxfId="212" priority="207" stopIfTrue="1" operator="equal">
      <formula>"þ"</formula>
    </cfRule>
  </conditionalFormatting>
  <conditionalFormatting sqref="G5">
    <cfRule type="cellIs" dxfId="211" priority="206" stopIfTrue="1" operator="equal">
      <formula>"þ"</formula>
    </cfRule>
  </conditionalFormatting>
  <conditionalFormatting sqref="G5">
    <cfRule type="cellIs" dxfId="210" priority="205" stopIfTrue="1" operator="equal">
      <formula>"þ"</formula>
    </cfRule>
  </conditionalFormatting>
  <conditionalFormatting sqref="G5">
    <cfRule type="cellIs" dxfId="209" priority="204" stopIfTrue="1" operator="equal">
      <formula>"þ"</formula>
    </cfRule>
  </conditionalFormatting>
  <conditionalFormatting sqref="G5">
    <cfRule type="cellIs" dxfId="208" priority="203" stopIfTrue="1" operator="equal">
      <formula>"þ"</formula>
    </cfRule>
  </conditionalFormatting>
  <conditionalFormatting sqref="G5">
    <cfRule type="cellIs" dxfId="207" priority="202" stopIfTrue="1" operator="equal">
      <formula>"þ"</formula>
    </cfRule>
  </conditionalFormatting>
  <conditionalFormatting sqref="G3">
    <cfRule type="cellIs" dxfId="206" priority="197" stopIfTrue="1" operator="equal">
      <formula>"þ"</formula>
    </cfRule>
  </conditionalFormatting>
  <conditionalFormatting sqref="F3">
    <cfRule type="cellIs" dxfId="205" priority="196" stopIfTrue="1" operator="equal">
      <formula>"þ"</formula>
    </cfRule>
  </conditionalFormatting>
  <conditionalFormatting sqref="L5 L7:L8">
    <cfRule type="cellIs" dxfId="204" priority="195" stopIfTrue="1" operator="equal">
      <formula>"þ"</formula>
    </cfRule>
  </conditionalFormatting>
  <conditionalFormatting sqref="L5 L7:L8">
    <cfRule type="cellIs" dxfId="203" priority="194" stopIfTrue="1" operator="equal">
      <formula>"þ"</formula>
    </cfRule>
  </conditionalFormatting>
  <conditionalFormatting sqref="G15">
    <cfRule type="cellIs" dxfId="202" priority="193" stopIfTrue="1" operator="equal">
      <formula>"þ"</formula>
    </cfRule>
  </conditionalFormatting>
  <conditionalFormatting sqref="G15">
    <cfRule type="cellIs" dxfId="201" priority="192" stopIfTrue="1" operator="equal">
      <formula>"þ"</formula>
    </cfRule>
  </conditionalFormatting>
  <conditionalFormatting sqref="G15">
    <cfRule type="cellIs" dxfId="200" priority="191" stopIfTrue="1" operator="equal">
      <formula>"þ"</formula>
    </cfRule>
  </conditionalFormatting>
  <conditionalFormatting sqref="G15">
    <cfRule type="cellIs" dxfId="199" priority="190" stopIfTrue="1" operator="equal">
      <formula>"þ"</formula>
    </cfRule>
  </conditionalFormatting>
  <conditionalFormatting sqref="H9">
    <cfRule type="cellIs" dxfId="198" priority="187" stopIfTrue="1" operator="equal">
      <formula>"þ"</formula>
    </cfRule>
  </conditionalFormatting>
  <conditionalFormatting sqref="H9">
    <cfRule type="cellIs" dxfId="197" priority="186" stopIfTrue="1" operator="equal">
      <formula>"þ"</formula>
    </cfRule>
  </conditionalFormatting>
  <conditionalFormatting sqref="L6">
    <cfRule type="cellIs" dxfId="196" priority="181" stopIfTrue="1" operator="equal">
      <formula>"þ"</formula>
    </cfRule>
  </conditionalFormatting>
  <conditionalFormatting sqref="L6">
    <cfRule type="cellIs" dxfId="195" priority="180" stopIfTrue="1" operator="equal">
      <formula>"þ"</formula>
    </cfRule>
  </conditionalFormatting>
  <conditionalFormatting sqref="F4">
    <cfRule type="cellIs" dxfId="194" priority="178" stopIfTrue="1" operator="equal">
      <formula>"þ"</formula>
    </cfRule>
  </conditionalFormatting>
  <conditionalFormatting sqref="F4">
    <cfRule type="cellIs" dxfId="193" priority="177" stopIfTrue="1" operator="equal">
      <formula>"þ"</formula>
    </cfRule>
  </conditionalFormatting>
  <conditionalFormatting sqref="F4">
    <cfRule type="cellIs" dxfId="192" priority="176" stopIfTrue="1" operator="equal">
      <formula>"þ"</formula>
    </cfRule>
  </conditionalFormatting>
  <conditionalFormatting sqref="F4">
    <cfRule type="cellIs" dxfId="191" priority="175" stopIfTrue="1" operator="equal">
      <formula>"þ"</formula>
    </cfRule>
  </conditionalFormatting>
  <conditionalFormatting sqref="F4">
    <cfRule type="cellIs" dxfId="190" priority="174" stopIfTrue="1" operator="equal">
      <formula>"þ"</formula>
    </cfRule>
  </conditionalFormatting>
  <conditionalFormatting sqref="F4">
    <cfRule type="cellIs" dxfId="189" priority="173" stopIfTrue="1" operator="equal">
      <formula>"þ"</formula>
    </cfRule>
  </conditionalFormatting>
  <conditionalFormatting sqref="E4">
    <cfRule type="cellIs" dxfId="188" priority="172" stopIfTrue="1" operator="equal">
      <formula>"þ"</formula>
    </cfRule>
  </conditionalFormatting>
  <conditionalFormatting sqref="E4">
    <cfRule type="cellIs" dxfId="187" priority="171" stopIfTrue="1" operator="equal">
      <formula>"þ"</formula>
    </cfRule>
  </conditionalFormatting>
  <conditionalFormatting sqref="E4">
    <cfRule type="cellIs" dxfId="186" priority="170" stopIfTrue="1" operator="equal">
      <formula>"þ"</formula>
    </cfRule>
  </conditionalFormatting>
  <conditionalFormatting sqref="E4">
    <cfRule type="cellIs" dxfId="185" priority="169" stopIfTrue="1" operator="equal">
      <formula>"þ"</formula>
    </cfRule>
  </conditionalFormatting>
  <conditionalFormatting sqref="E4">
    <cfRule type="cellIs" dxfId="184" priority="168" stopIfTrue="1" operator="equal">
      <formula>"þ"</formula>
    </cfRule>
  </conditionalFormatting>
  <conditionalFormatting sqref="L4">
    <cfRule type="cellIs" dxfId="183" priority="167" stopIfTrue="1" operator="equal">
      <formula>"þ"</formula>
    </cfRule>
  </conditionalFormatting>
  <conditionalFormatting sqref="L4">
    <cfRule type="cellIs" dxfId="182" priority="166" stopIfTrue="1" operator="equal">
      <formula>"þ"</formula>
    </cfRule>
  </conditionalFormatting>
  <conditionalFormatting sqref="G4">
    <cfRule type="cellIs" dxfId="181" priority="165" stopIfTrue="1" operator="equal">
      <formula>"þ"</formula>
    </cfRule>
  </conditionalFormatting>
  <conditionalFormatting sqref="G4">
    <cfRule type="cellIs" dxfId="180" priority="164" stopIfTrue="1" operator="equal">
      <formula>"þ"</formula>
    </cfRule>
  </conditionalFormatting>
  <conditionalFormatting sqref="G4">
    <cfRule type="cellIs" dxfId="179" priority="163" stopIfTrue="1" operator="equal">
      <formula>"þ"</formula>
    </cfRule>
  </conditionalFormatting>
  <conditionalFormatting sqref="G4">
    <cfRule type="cellIs" dxfId="178" priority="162" stopIfTrue="1" operator="equal">
      <formula>"þ"</formula>
    </cfRule>
  </conditionalFormatting>
  <conditionalFormatting sqref="G4">
    <cfRule type="cellIs" dxfId="177" priority="161" stopIfTrue="1" operator="equal">
      <formula>"þ"</formula>
    </cfRule>
  </conditionalFormatting>
  <conditionalFormatting sqref="G4">
    <cfRule type="cellIs" dxfId="176" priority="160" stopIfTrue="1" operator="equal">
      <formula>"þ"</formula>
    </cfRule>
  </conditionalFormatting>
  <conditionalFormatting sqref="G4">
    <cfRule type="cellIs" dxfId="175" priority="159" stopIfTrue="1" operator="equal">
      <formula>"þ"</formula>
    </cfRule>
  </conditionalFormatting>
  <conditionalFormatting sqref="G4">
    <cfRule type="cellIs" dxfId="174" priority="158" stopIfTrue="1" operator="equal">
      <formula>"þ"</formula>
    </cfRule>
  </conditionalFormatting>
  <conditionalFormatting sqref="G4">
    <cfRule type="cellIs" dxfId="173" priority="157" stopIfTrue="1" operator="equal">
      <formula>"þ"</formula>
    </cfRule>
  </conditionalFormatting>
  <conditionalFormatting sqref="G4">
    <cfRule type="cellIs" dxfId="172" priority="156" stopIfTrue="1" operator="equal">
      <formula>"þ"</formula>
    </cfRule>
  </conditionalFormatting>
  <conditionalFormatting sqref="G4">
    <cfRule type="cellIs" dxfId="171" priority="155" stopIfTrue="1" operator="equal">
      <formula>"þ"</formula>
    </cfRule>
  </conditionalFormatting>
  <conditionalFormatting sqref="G4">
    <cfRule type="cellIs" dxfId="170" priority="154" stopIfTrue="1" operator="equal">
      <formula>"þ"</formula>
    </cfRule>
  </conditionalFormatting>
  <conditionalFormatting sqref="G4">
    <cfRule type="cellIs" dxfId="169" priority="153" stopIfTrue="1" operator="equal">
      <formula>"þ"</formula>
    </cfRule>
  </conditionalFormatting>
  <conditionalFormatting sqref="G4">
    <cfRule type="cellIs" dxfId="168" priority="152" stopIfTrue="1" operator="equal">
      <formula>"þ"</formula>
    </cfRule>
  </conditionalFormatting>
  <conditionalFormatting sqref="G4">
    <cfRule type="cellIs" dxfId="167" priority="151" stopIfTrue="1" operator="equal">
      <formula>"þ"</formula>
    </cfRule>
  </conditionalFormatting>
  <conditionalFormatting sqref="G4">
    <cfRule type="cellIs" dxfId="166" priority="150" stopIfTrue="1" operator="equal">
      <formula>"þ"</formula>
    </cfRule>
  </conditionalFormatting>
  <conditionalFormatting sqref="L2">
    <cfRule type="cellIs" dxfId="165" priority="134" stopIfTrue="1" operator="equal">
      <formula>"þ"</formula>
    </cfRule>
  </conditionalFormatting>
  <conditionalFormatting sqref="L2">
    <cfRule type="cellIs" dxfId="164" priority="133" stopIfTrue="1" operator="equal">
      <formula>"þ"</formula>
    </cfRule>
  </conditionalFormatting>
  <conditionalFormatting sqref="F14:G14">
    <cfRule type="cellIs" dxfId="163" priority="132" stopIfTrue="1" operator="equal">
      <formula>"þ"</formula>
    </cfRule>
  </conditionalFormatting>
  <conditionalFormatting sqref="F14:G14">
    <cfRule type="cellIs" dxfId="162" priority="131" stopIfTrue="1" operator="equal">
      <formula>"þ"</formula>
    </cfRule>
  </conditionalFormatting>
  <conditionalFormatting sqref="F14:G14">
    <cfRule type="cellIs" dxfId="161" priority="130" stopIfTrue="1" operator="equal">
      <formula>"þ"</formula>
    </cfRule>
  </conditionalFormatting>
  <conditionalFormatting sqref="F14:G14">
    <cfRule type="cellIs" dxfId="160" priority="129" stopIfTrue="1" operator="equal">
      <formula>"þ"</formula>
    </cfRule>
  </conditionalFormatting>
  <conditionalFormatting sqref="F14:G14">
    <cfRule type="cellIs" dxfId="159" priority="128" stopIfTrue="1" operator="equal">
      <formula>"þ"</formula>
    </cfRule>
  </conditionalFormatting>
  <conditionalFormatting sqref="F14:G14">
    <cfRule type="cellIs" dxfId="158" priority="127" stopIfTrue="1" operator="equal">
      <formula>"þ"</formula>
    </cfRule>
  </conditionalFormatting>
  <conditionalFormatting sqref="F14:G14">
    <cfRule type="cellIs" dxfId="157" priority="126" stopIfTrue="1" operator="equal">
      <formula>"þ"</formula>
    </cfRule>
  </conditionalFormatting>
  <conditionalFormatting sqref="F14:G14">
    <cfRule type="cellIs" dxfId="156" priority="125" stopIfTrue="1" operator="equal">
      <formula>"þ"</formula>
    </cfRule>
  </conditionalFormatting>
  <conditionalFormatting sqref="F14:G14">
    <cfRule type="cellIs" dxfId="155" priority="124" stopIfTrue="1" operator="equal">
      <formula>"þ"</formula>
    </cfRule>
  </conditionalFormatting>
  <conditionalFormatting sqref="F14:G14">
    <cfRule type="cellIs" dxfId="154" priority="123" stopIfTrue="1" operator="equal">
      <formula>"þ"</formula>
    </cfRule>
  </conditionalFormatting>
  <conditionalFormatting sqref="F14:G14">
    <cfRule type="cellIs" dxfId="153" priority="122" stopIfTrue="1" operator="equal">
      <formula>"þ"</formula>
    </cfRule>
  </conditionalFormatting>
  <conditionalFormatting sqref="F14:G14">
    <cfRule type="cellIs" dxfId="152" priority="121" stopIfTrue="1" operator="equal">
      <formula>"þ"</formula>
    </cfRule>
  </conditionalFormatting>
  <conditionalFormatting sqref="F14:G14">
    <cfRule type="cellIs" dxfId="151" priority="120" stopIfTrue="1" operator="equal">
      <formula>"þ"</formula>
    </cfRule>
  </conditionalFormatting>
  <conditionalFormatting sqref="F14:G14">
    <cfRule type="cellIs" dxfId="150" priority="119" stopIfTrue="1" operator="equal">
      <formula>"þ"</formula>
    </cfRule>
  </conditionalFormatting>
  <conditionalFormatting sqref="F14:G14">
    <cfRule type="cellIs" dxfId="149" priority="118" stopIfTrue="1" operator="equal">
      <formula>"þ"</formula>
    </cfRule>
  </conditionalFormatting>
  <conditionalFormatting sqref="F14:G14">
    <cfRule type="cellIs" dxfId="148" priority="117" stopIfTrue="1" operator="equal">
      <formula>"þ"</formula>
    </cfRule>
  </conditionalFormatting>
  <conditionalFormatting sqref="F14:G14">
    <cfRule type="cellIs" dxfId="147" priority="116" stopIfTrue="1" operator="equal">
      <formula>"þ"</formula>
    </cfRule>
  </conditionalFormatting>
  <conditionalFormatting sqref="F14:G14">
    <cfRule type="cellIs" dxfId="146" priority="115" stopIfTrue="1" operator="equal">
      <formula>"þ"</formula>
    </cfRule>
  </conditionalFormatting>
  <conditionalFormatting sqref="F14:G14">
    <cfRule type="cellIs" dxfId="145" priority="114" stopIfTrue="1" operator="equal">
      <formula>"þ"</formula>
    </cfRule>
  </conditionalFormatting>
  <conditionalFormatting sqref="F14:G14">
    <cfRule type="cellIs" dxfId="144" priority="113" stopIfTrue="1" operator="equal">
      <formula>"þ"</formula>
    </cfRule>
  </conditionalFormatting>
  <conditionalFormatting sqref="F14:G14">
    <cfRule type="cellIs" dxfId="143" priority="112" stopIfTrue="1" operator="equal">
      <formula>"þ"</formula>
    </cfRule>
  </conditionalFormatting>
  <conditionalFormatting sqref="F14:G14">
    <cfRule type="cellIs" dxfId="142" priority="111" stopIfTrue="1" operator="equal">
      <formula>"þ"</formula>
    </cfRule>
  </conditionalFormatting>
  <conditionalFormatting sqref="F14:G14">
    <cfRule type="cellIs" dxfId="141" priority="110" stopIfTrue="1" operator="equal">
      <formula>"þ"</formula>
    </cfRule>
  </conditionalFormatting>
  <conditionalFormatting sqref="F14:G14">
    <cfRule type="cellIs" dxfId="140" priority="109" stopIfTrue="1" operator="equal">
      <formula>"þ"</formula>
    </cfRule>
  </conditionalFormatting>
  <conditionalFormatting sqref="F14:G14">
    <cfRule type="cellIs" dxfId="139" priority="108" stopIfTrue="1" operator="equal">
      <formula>"þ"</formula>
    </cfRule>
  </conditionalFormatting>
  <conditionalFormatting sqref="F14:G14">
    <cfRule type="cellIs" dxfId="138" priority="107" stopIfTrue="1" operator="equal">
      <formula>"þ"</formula>
    </cfRule>
  </conditionalFormatting>
  <conditionalFormatting sqref="F14:G14">
    <cfRule type="cellIs" dxfId="137" priority="106" stopIfTrue="1" operator="equal">
      <formula>"þ"</formula>
    </cfRule>
  </conditionalFormatting>
  <conditionalFormatting sqref="F14:G14">
    <cfRule type="cellIs" dxfId="136" priority="105" stopIfTrue="1" operator="equal">
      <formula>"þ"</formula>
    </cfRule>
  </conditionalFormatting>
  <conditionalFormatting sqref="F14:G14">
    <cfRule type="cellIs" dxfId="135" priority="104" stopIfTrue="1" operator="equal">
      <formula>"þ"</formula>
    </cfRule>
  </conditionalFormatting>
  <conditionalFormatting sqref="F14:G14">
    <cfRule type="cellIs" dxfId="134" priority="103" stopIfTrue="1" operator="equal">
      <formula>"þ"</formula>
    </cfRule>
  </conditionalFormatting>
  <conditionalFormatting sqref="F14:G14">
    <cfRule type="cellIs" dxfId="133" priority="102" stopIfTrue="1" operator="equal">
      <formula>"þ"</formula>
    </cfRule>
  </conditionalFormatting>
  <conditionalFormatting sqref="F14:G14">
    <cfRule type="cellIs" dxfId="132" priority="101" stopIfTrue="1" operator="equal">
      <formula>"þ"</formula>
    </cfRule>
  </conditionalFormatting>
  <conditionalFormatting sqref="F14:G14">
    <cfRule type="cellIs" dxfId="131" priority="100" stopIfTrue="1" operator="equal">
      <formula>"þ"</formula>
    </cfRule>
  </conditionalFormatting>
  <conditionalFormatting sqref="F14:G14">
    <cfRule type="cellIs" dxfId="130" priority="99" stopIfTrue="1" operator="equal">
      <formula>"þ"</formula>
    </cfRule>
  </conditionalFormatting>
  <conditionalFormatting sqref="F14:G14">
    <cfRule type="cellIs" dxfId="129" priority="98" stopIfTrue="1" operator="equal">
      <formula>"þ"</formula>
    </cfRule>
  </conditionalFormatting>
  <conditionalFormatting sqref="F14:G14">
    <cfRule type="cellIs" dxfId="128" priority="97" stopIfTrue="1" operator="equal">
      <formula>"þ"</formula>
    </cfRule>
  </conditionalFormatting>
  <conditionalFormatting sqref="F14:G14">
    <cfRule type="cellIs" dxfId="127" priority="96" stopIfTrue="1" operator="equal">
      <formula>"þ"</formula>
    </cfRule>
  </conditionalFormatting>
  <conditionalFormatting sqref="F14:G14">
    <cfRule type="cellIs" dxfId="126" priority="95" stopIfTrue="1" operator="equal">
      <formula>"þ"</formula>
    </cfRule>
  </conditionalFormatting>
  <conditionalFormatting sqref="F14:G14">
    <cfRule type="cellIs" dxfId="125" priority="94" stopIfTrue="1" operator="equal">
      <formula>"þ"</formula>
    </cfRule>
  </conditionalFormatting>
  <conditionalFormatting sqref="F14:G14">
    <cfRule type="cellIs" dxfId="124" priority="93" stopIfTrue="1" operator="equal">
      <formula>"þ"</formula>
    </cfRule>
  </conditionalFormatting>
  <conditionalFormatting sqref="F14:G14">
    <cfRule type="cellIs" dxfId="123" priority="92" stopIfTrue="1" operator="equal">
      <formula>"þ"</formula>
    </cfRule>
  </conditionalFormatting>
  <conditionalFormatting sqref="F14:G14">
    <cfRule type="cellIs" dxfId="122" priority="91" stopIfTrue="1" operator="equal">
      <formula>"þ"</formula>
    </cfRule>
  </conditionalFormatting>
  <conditionalFormatting sqref="F14:G14">
    <cfRule type="cellIs" dxfId="121" priority="90" stopIfTrue="1" operator="equal">
      <formula>"þ"</formula>
    </cfRule>
  </conditionalFormatting>
  <conditionalFormatting sqref="F14:G14">
    <cfRule type="cellIs" dxfId="120" priority="89" stopIfTrue="1" operator="equal">
      <formula>"þ"</formula>
    </cfRule>
  </conditionalFormatting>
  <conditionalFormatting sqref="F14:G14">
    <cfRule type="cellIs" dxfId="119" priority="88" stopIfTrue="1" operator="equal">
      <formula>"þ"</formula>
    </cfRule>
  </conditionalFormatting>
  <conditionalFormatting sqref="F14:G14">
    <cfRule type="cellIs" dxfId="118" priority="87" stopIfTrue="1" operator="equal">
      <formula>"þ"</formula>
    </cfRule>
  </conditionalFormatting>
  <conditionalFormatting sqref="F14:G14">
    <cfRule type="cellIs" dxfId="117" priority="86" stopIfTrue="1" operator="equal">
      <formula>"þ"</formula>
    </cfRule>
  </conditionalFormatting>
  <conditionalFormatting sqref="F14:G14">
    <cfRule type="cellIs" dxfId="116" priority="85" stopIfTrue="1" operator="equal">
      <formula>"þ"</formula>
    </cfRule>
  </conditionalFormatting>
  <conditionalFormatting sqref="F14:G14">
    <cfRule type="cellIs" dxfId="115" priority="84" stopIfTrue="1" operator="equal">
      <formula>"þ"</formula>
    </cfRule>
  </conditionalFormatting>
  <conditionalFormatting sqref="F14:G14">
    <cfRule type="cellIs" dxfId="114" priority="83" stopIfTrue="1" operator="equal">
      <formula>"þ"</formula>
    </cfRule>
  </conditionalFormatting>
  <conditionalFormatting sqref="F14:G14">
    <cfRule type="cellIs" dxfId="113" priority="82" stopIfTrue="1" operator="equal">
      <formula>"þ"</formula>
    </cfRule>
  </conditionalFormatting>
  <conditionalFormatting sqref="F14:G14">
    <cfRule type="cellIs" dxfId="112" priority="81" stopIfTrue="1" operator="equal">
      <formula>"þ"</formula>
    </cfRule>
  </conditionalFormatting>
  <conditionalFormatting sqref="F14:G14">
    <cfRule type="cellIs" dxfId="111" priority="80" stopIfTrue="1" operator="equal">
      <formula>"þ"</formula>
    </cfRule>
  </conditionalFormatting>
  <conditionalFormatting sqref="F14:G14">
    <cfRule type="cellIs" dxfId="110" priority="79" stopIfTrue="1" operator="equal">
      <formula>"þ"</formula>
    </cfRule>
  </conditionalFormatting>
  <conditionalFormatting sqref="F14:G14">
    <cfRule type="cellIs" dxfId="109" priority="78" stopIfTrue="1" operator="equal">
      <formula>"þ"</formula>
    </cfRule>
  </conditionalFormatting>
  <conditionalFormatting sqref="F14:G14">
    <cfRule type="cellIs" dxfId="108" priority="77" stopIfTrue="1" operator="equal">
      <formula>"þ"</formula>
    </cfRule>
  </conditionalFormatting>
  <conditionalFormatting sqref="F14:G14">
    <cfRule type="cellIs" dxfId="107" priority="76" stopIfTrue="1" operator="equal">
      <formula>"þ"</formula>
    </cfRule>
  </conditionalFormatting>
  <conditionalFormatting sqref="F14:G14">
    <cfRule type="cellIs" dxfId="106" priority="75" stopIfTrue="1" operator="equal">
      <formula>"þ"</formula>
    </cfRule>
  </conditionalFormatting>
  <conditionalFormatting sqref="F14:G14">
    <cfRule type="cellIs" dxfId="105" priority="74" stopIfTrue="1" operator="equal">
      <formula>"þ"</formula>
    </cfRule>
  </conditionalFormatting>
  <conditionalFormatting sqref="F14:G14">
    <cfRule type="cellIs" dxfId="104" priority="73" stopIfTrue="1" operator="equal">
      <formula>"þ"</formula>
    </cfRule>
  </conditionalFormatting>
  <conditionalFormatting sqref="F14:G14">
    <cfRule type="cellIs" dxfId="103" priority="72" stopIfTrue="1" operator="equal">
      <formula>"þ"</formula>
    </cfRule>
  </conditionalFormatting>
  <conditionalFormatting sqref="F14:G14">
    <cfRule type="cellIs" dxfId="102" priority="71" stopIfTrue="1" operator="equal">
      <formula>"þ"</formula>
    </cfRule>
  </conditionalFormatting>
  <conditionalFormatting sqref="F14:G14">
    <cfRule type="cellIs" dxfId="101" priority="70" stopIfTrue="1" operator="equal">
      <formula>"þ"</formula>
    </cfRule>
  </conditionalFormatting>
  <conditionalFormatting sqref="F14:G14">
    <cfRule type="cellIs" dxfId="100" priority="69" stopIfTrue="1" operator="equal">
      <formula>"þ"</formula>
    </cfRule>
  </conditionalFormatting>
  <conditionalFormatting sqref="F14:G14">
    <cfRule type="cellIs" dxfId="99" priority="68" stopIfTrue="1" operator="equal">
      <formula>"þ"</formula>
    </cfRule>
  </conditionalFormatting>
  <conditionalFormatting sqref="F14:G14">
    <cfRule type="cellIs" dxfId="98" priority="67" stopIfTrue="1" operator="equal">
      <formula>"þ"</formula>
    </cfRule>
  </conditionalFormatting>
  <conditionalFormatting sqref="F14:G14">
    <cfRule type="cellIs" dxfId="97" priority="66" stopIfTrue="1" operator="equal">
      <formula>"þ"</formula>
    </cfRule>
  </conditionalFormatting>
  <conditionalFormatting sqref="F14:G14">
    <cfRule type="cellIs" dxfId="96" priority="65" stopIfTrue="1" operator="equal">
      <formula>"þ"</formula>
    </cfRule>
  </conditionalFormatting>
  <conditionalFormatting sqref="F14:G14">
    <cfRule type="cellIs" dxfId="95" priority="64" stopIfTrue="1" operator="equal">
      <formula>"þ"</formula>
    </cfRule>
  </conditionalFormatting>
  <conditionalFormatting sqref="F14:G14">
    <cfRule type="cellIs" dxfId="94" priority="63" stopIfTrue="1" operator="equal">
      <formula>"þ"</formula>
    </cfRule>
  </conditionalFormatting>
  <conditionalFormatting sqref="F14:G14">
    <cfRule type="cellIs" dxfId="93" priority="62" stopIfTrue="1" operator="equal">
      <formula>"þ"</formula>
    </cfRule>
  </conditionalFormatting>
  <conditionalFormatting sqref="F14:G14">
    <cfRule type="cellIs" dxfId="92" priority="61" stopIfTrue="1" operator="equal">
      <formula>"þ"</formula>
    </cfRule>
  </conditionalFormatting>
  <conditionalFormatting sqref="F14:G14">
    <cfRule type="cellIs" dxfId="91" priority="60" stopIfTrue="1" operator="equal">
      <formula>"þ"</formula>
    </cfRule>
  </conditionalFormatting>
  <conditionalFormatting sqref="F14:G14">
    <cfRule type="cellIs" dxfId="90" priority="59" stopIfTrue="1" operator="equal">
      <formula>"þ"</formula>
    </cfRule>
  </conditionalFormatting>
  <conditionalFormatting sqref="F14:G14">
    <cfRule type="cellIs" dxfId="89" priority="58" stopIfTrue="1" operator="equal">
      <formula>"þ"</formula>
    </cfRule>
  </conditionalFormatting>
  <conditionalFormatting sqref="F14:G14">
    <cfRule type="cellIs" dxfId="88" priority="57" stopIfTrue="1" operator="equal">
      <formula>"þ"</formula>
    </cfRule>
  </conditionalFormatting>
  <conditionalFormatting sqref="F14:G14">
    <cfRule type="cellIs" dxfId="87" priority="56" stopIfTrue="1" operator="equal">
      <formula>"þ"</formula>
    </cfRule>
  </conditionalFormatting>
  <conditionalFormatting sqref="F14:G14">
    <cfRule type="cellIs" dxfId="86" priority="55" stopIfTrue="1" operator="equal">
      <formula>"þ"</formula>
    </cfRule>
  </conditionalFormatting>
  <conditionalFormatting sqref="F14:G14">
    <cfRule type="cellIs" dxfId="85" priority="54" stopIfTrue="1" operator="equal">
      <formula>"þ"</formula>
    </cfRule>
  </conditionalFormatting>
  <conditionalFormatting sqref="F14:G14">
    <cfRule type="cellIs" dxfId="84" priority="53" stopIfTrue="1" operator="equal">
      <formula>"þ"</formula>
    </cfRule>
  </conditionalFormatting>
  <conditionalFormatting sqref="F14:G14">
    <cfRule type="cellIs" dxfId="83" priority="52" stopIfTrue="1" operator="equal">
      <formula>"þ"</formula>
    </cfRule>
  </conditionalFormatting>
  <conditionalFormatting sqref="F14:G14">
    <cfRule type="cellIs" dxfId="82" priority="51" stopIfTrue="1" operator="equal">
      <formula>"þ"</formula>
    </cfRule>
  </conditionalFormatting>
  <conditionalFormatting sqref="F14:G14">
    <cfRule type="cellIs" dxfId="81" priority="50" stopIfTrue="1" operator="equal">
      <formula>"þ"</formula>
    </cfRule>
  </conditionalFormatting>
  <conditionalFormatting sqref="F14:G14">
    <cfRule type="cellIs" dxfId="80" priority="49" stopIfTrue="1" operator="equal">
      <formula>"þ"</formula>
    </cfRule>
  </conditionalFormatting>
  <conditionalFormatting sqref="F14:G14">
    <cfRule type="cellIs" dxfId="79" priority="48" stopIfTrue="1" operator="equal">
      <formula>"þ"</formula>
    </cfRule>
  </conditionalFormatting>
  <conditionalFormatting sqref="F14:G14">
    <cfRule type="cellIs" dxfId="78" priority="47" stopIfTrue="1" operator="equal">
      <formula>"þ"</formula>
    </cfRule>
  </conditionalFormatting>
  <conditionalFormatting sqref="F14:G14">
    <cfRule type="cellIs" dxfId="77" priority="46" stopIfTrue="1" operator="equal">
      <formula>"þ"</formula>
    </cfRule>
  </conditionalFormatting>
  <conditionalFormatting sqref="F14:G14">
    <cfRule type="cellIs" dxfId="76" priority="45" stopIfTrue="1" operator="equal">
      <formula>"þ"</formula>
    </cfRule>
  </conditionalFormatting>
  <conditionalFormatting sqref="F14:G14">
    <cfRule type="cellIs" dxfId="75" priority="44" stopIfTrue="1" operator="equal">
      <formula>"þ"</formula>
    </cfRule>
  </conditionalFormatting>
  <conditionalFormatting sqref="F14:G14">
    <cfRule type="cellIs" dxfId="74" priority="43" stopIfTrue="1" operator="equal">
      <formula>"þ"</formula>
    </cfRule>
  </conditionalFormatting>
  <conditionalFormatting sqref="F14:G14">
    <cfRule type="cellIs" dxfId="73" priority="42" stopIfTrue="1" operator="equal">
      <formula>"þ"</formula>
    </cfRule>
  </conditionalFormatting>
  <conditionalFormatting sqref="F14:G14">
    <cfRule type="cellIs" dxfId="72" priority="41" stopIfTrue="1" operator="equal">
      <formula>"þ"</formula>
    </cfRule>
  </conditionalFormatting>
  <conditionalFormatting sqref="F14:G14">
    <cfRule type="cellIs" dxfId="71" priority="40" stopIfTrue="1" operator="equal">
      <formula>"þ"</formula>
    </cfRule>
  </conditionalFormatting>
  <conditionalFormatting sqref="F14:G14">
    <cfRule type="cellIs" dxfId="70" priority="39" stopIfTrue="1" operator="equal">
      <formula>"þ"</formula>
    </cfRule>
  </conditionalFormatting>
  <conditionalFormatting sqref="F14:G14">
    <cfRule type="cellIs" dxfId="69" priority="38" stopIfTrue="1" operator="equal">
      <formula>"þ"</formula>
    </cfRule>
  </conditionalFormatting>
  <conditionalFormatting sqref="F14:G14">
    <cfRule type="cellIs" dxfId="68" priority="37" stopIfTrue="1" operator="equal">
      <formula>"þ"</formula>
    </cfRule>
  </conditionalFormatting>
  <conditionalFormatting sqref="L15">
    <cfRule type="cellIs" dxfId="67" priority="36" stopIfTrue="1" operator="equal">
      <formula>"þ"</formula>
    </cfRule>
  </conditionalFormatting>
  <conditionalFormatting sqref="L15">
    <cfRule type="cellIs" dxfId="66" priority="35" stopIfTrue="1" operator="equal">
      <formula>"þ"</formula>
    </cfRule>
  </conditionalFormatting>
  <conditionalFormatting sqref="L15">
    <cfRule type="cellIs" dxfId="65" priority="34" stopIfTrue="1" operator="equal">
      <formula>"þ"</formula>
    </cfRule>
  </conditionalFormatting>
  <conditionalFormatting sqref="L15">
    <cfRule type="cellIs" dxfId="64" priority="33" stopIfTrue="1" operator="equal">
      <formula>"þ"</formula>
    </cfRule>
  </conditionalFormatting>
  <conditionalFormatting sqref="L16">
    <cfRule type="cellIs" dxfId="63" priority="32" stopIfTrue="1" operator="equal">
      <formula>"þ"</formula>
    </cfRule>
  </conditionalFormatting>
  <conditionalFormatting sqref="L16">
    <cfRule type="cellIs" dxfId="62" priority="31" stopIfTrue="1" operator="equal">
      <formula>"þ"</formula>
    </cfRule>
  </conditionalFormatting>
  <conditionalFormatting sqref="L16">
    <cfRule type="cellIs" dxfId="61" priority="30" stopIfTrue="1" operator="equal">
      <formula>"þ"</formula>
    </cfRule>
  </conditionalFormatting>
  <conditionalFormatting sqref="L16">
    <cfRule type="cellIs" dxfId="60" priority="29" stopIfTrue="1" operator="equal">
      <formula>"þ"</formula>
    </cfRule>
  </conditionalFormatting>
  <conditionalFormatting sqref="L9:L11">
    <cfRule type="cellIs" dxfId="59" priority="28" stopIfTrue="1" operator="equal">
      <formula>"þ"</formula>
    </cfRule>
  </conditionalFormatting>
  <conditionalFormatting sqref="L9:L11">
    <cfRule type="cellIs" dxfId="58" priority="27" stopIfTrue="1" operator="equal">
      <formula>"þ"</formula>
    </cfRule>
  </conditionalFormatting>
  <conditionalFormatting sqref="L9:L11">
    <cfRule type="cellIs" dxfId="57" priority="26" stopIfTrue="1" operator="equal">
      <formula>"þ"</formula>
    </cfRule>
  </conditionalFormatting>
  <conditionalFormatting sqref="L9:L11">
    <cfRule type="cellIs" dxfId="56" priority="25" stopIfTrue="1" operator="equal">
      <formula>"þ"</formula>
    </cfRule>
  </conditionalFormatting>
  <conditionalFormatting sqref="L3">
    <cfRule type="cellIs" dxfId="55" priority="20" stopIfTrue="1" operator="equal">
      <formula>"þ"</formula>
    </cfRule>
  </conditionalFormatting>
  <conditionalFormatting sqref="L3">
    <cfRule type="cellIs" dxfId="54" priority="19" stopIfTrue="1" operator="equal">
      <formula>"þ"</formula>
    </cfRule>
  </conditionalFormatting>
  <conditionalFormatting sqref="L12:L13">
    <cfRule type="cellIs" dxfId="53" priority="18" stopIfTrue="1" operator="equal">
      <formula>"þ"</formula>
    </cfRule>
  </conditionalFormatting>
  <conditionalFormatting sqref="L12:L13">
    <cfRule type="cellIs" dxfId="52" priority="17" stopIfTrue="1" operator="equal">
      <formula>"þ"</formula>
    </cfRule>
  </conditionalFormatting>
  <conditionalFormatting sqref="L12:L13">
    <cfRule type="cellIs" dxfId="51" priority="16" stopIfTrue="1" operator="equal">
      <formula>"þ"</formula>
    </cfRule>
  </conditionalFormatting>
  <conditionalFormatting sqref="L12:L13">
    <cfRule type="cellIs" dxfId="50" priority="15" stopIfTrue="1" operator="equal">
      <formula>"þ"</formula>
    </cfRule>
  </conditionalFormatting>
  <conditionalFormatting sqref="E9">
    <cfRule type="cellIs" dxfId="49" priority="14" stopIfTrue="1" operator="equal">
      <formula>"þ"</formula>
    </cfRule>
  </conditionalFormatting>
  <conditionalFormatting sqref="E9">
    <cfRule type="cellIs" dxfId="48" priority="13" stopIfTrue="1" operator="equal">
      <formula>"þ"</formula>
    </cfRule>
  </conditionalFormatting>
  <conditionalFormatting sqref="L18">
    <cfRule type="cellIs" dxfId="47" priority="12" stopIfTrue="1" operator="equal">
      <formula>"þ"</formula>
    </cfRule>
  </conditionalFormatting>
  <conditionalFormatting sqref="L18">
    <cfRule type="cellIs" dxfId="46" priority="11" stopIfTrue="1" operator="equal">
      <formula>"þ"</formula>
    </cfRule>
  </conditionalFormatting>
  <conditionalFormatting sqref="L18">
    <cfRule type="cellIs" dxfId="45" priority="10" stopIfTrue="1" operator="equal">
      <formula>"þ"</formula>
    </cfRule>
  </conditionalFormatting>
  <conditionalFormatting sqref="L18">
    <cfRule type="cellIs" dxfId="44" priority="9" stopIfTrue="1" operator="equal">
      <formula>"þ"</formula>
    </cfRule>
  </conditionalFormatting>
  <conditionalFormatting sqref="G11">
    <cfRule type="cellIs" dxfId="43" priority="8" stopIfTrue="1" operator="equal">
      <formula>"þ"</formula>
    </cfRule>
  </conditionalFormatting>
  <conditionalFormatting sqref="G11">
    <cfRule type="cellIs" dxfId="42" priority="7" stopIfTrue="1" operator="equal">
      <formula>"þ"</formula>
    </cfRule>
  </conditionalFormatting>
  <conditionalFormatting sqref="G11">
    <cfRule type="cellIs" dxfId="41" priority="6" stopIfTrue="1" operator="equal">
      <formula>"þ"</formula>
    </cfRule>
  </conditionalFormatting>
  <conditionalFormatting sqref="G11">
    <cfRule type="cellIs" dxfId="40" priority="5" stopIfTrue="1" operator="equal">
      <formula>"þ"</formula>
    </cfRule>
  </conditionalFormatting>
  <conditionalFormatting sqref="G11">
    <cfRule type="cellIs" dxfId="39" priority="4" stopIfTrue="1" operator="equal">
      <formula>"þ"</formula>
    </cfRule>
  </conditionalFormatting>
  <conditionalFormatting sqref="G11">
    <cfRule type="cellIs" dxfId="38" priority="3" stopIfTrue="1" operator="equal">
      <formula>"þ"</formula>
    </cfRule>
  </conditionalFormatting>
  <conditionalFormatting sqref="G11">
    <cfRule type="cellIs" dxfId="37" priority="2" stopIfTrue="1" operator="equal">
      <formula>"þ"</formula>
    </cfRule>
  </conditionalFormatting>
  <conditionalFormatting sqref="G11">
    <cfRule type="cellIs" dxfId="36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7" bestFit="1" customWidth="1"/>
    <col min="2" max="2" width="12.19921875" style="47" bestFit="1" customWidth="1"/>
    <col min="3" max="3" width="7.796875" style="47" bestFit="1" customWidth="1"/>
    <col min="4" max="4" width="8.296875" style="47" bestFit="1" customWidth="1"/>
    <col min="5" max="5" width="4.8984375" style="47" bestFit="1" customWidth="1"/>
    <col min="6" max="7" width="5.796875" style="47" bestFit="1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42" bestFit="1" customWidth="1"/>
    <col min="16" max="16384" width="8.796875" style="42"/>
  </cols>
  <sheetData>
    <row r="1" spans="1:15" ht="31.8" thickBot="1" x14ac:dyDescent="0.35">
      <c r="A1" s="161" t="s">
        <v>0</v>
      </c>
      <c r="B1" s="162" t="s">
        <v>34</v>
      </c>
      <c r="C1" s="162" t="s">
        <v>35</v>
      </c>
      <c r="D1" s="118" t="s">
        <v>89</v>
      </c>
      <c r="E1" s="120" t="s">
        <v>36</v>
      </c>
      <c r="F1" s="119" t="s">
        <v>88</v>
      </c>
      <c r="G1" s="118" t="s">
        <v>87</v>
      </c>
      <c r="H1" s="117" t="s">
        <v>37</v>
      </c>
      <c r="I1" s="117" t="s">
        <v>38</v>
      </c>
      <c r="J1" s="117" t="s">
        <v>86</v>
      </c>
      <c r="K1" s="116" t="s">
        <v>3</v>
      </c>
      <c r="L1" s="117" t="s">
        <v>25</v>
      </c>
      <c r="M1" s="115" t="s">
        <v>84</v>
      </c>
      <c r="N1" s="117" t="s">
        <v>83</v>
      </c>
      <c r="O1" s="192" t="s">
        <v>129</v>
      </c>
    </row>
    <row r="2" spans="1:15" x14ac:dyDescent="0.3">
      <c r="A2" s="157" t="s">
        <v>134</v>
      </c>
      <c r="B2" s="43"/>
      <c r="C2" s="43"/>
      <c r="D2" s="114" t="s">
        <v>80</v>
      </c>
      <c r="E2" s="113">
        <v>22</v>
      </c>
      <c r="F2" s="155"/>
      <c r="G2" s="112"/>
      <c r="H2" s="43"/>
      <c r="I2" s="43"/>
      <c r="J2" s="43">
        <f t="shared" ref="J2:J4" si="0">IF(D2="þ",SUM(E2,G2:I2),SUM(E2,F2,H2,I2))</f>
        <v>22</v>
      </c>
      <c r="K2" s="44">
        <f t="shared" ref="K2:K11" ca="1" si="1">RANDBETWEEN(1,20)</f>
        <v>11</v>
      </c>
      <c r="L2" s="43">
        <f t="shared" ref="L2:L3" ca="1" si="2">SUM(J2:K2)</f>
        <v>33</v>
      </c>
      <c r="M2" s="63">
        <v>19</v>
      </c>
      <c r="N2" s="66" t="str">
        <f t="shared" ref="N2:N3" ca="1" si="3">IF(K2&gt;(M2-1),"þ","ý")</f>
        <v>ý</v>
      </c>
      <c r="O2" s="43"/>
    </row>
    <row r="3" spans="1:15" x14ac:dyDescent="0.3">
      <c r="A3" s="157" t="s">
        <v>134</v>
      </c>
      <c r="B3" s="43"/>
      <c r="C3" s="43"/>
      <c r="D3" s="114" t="s">
        <v>80</v>
      </c>
      <c r="E3" s="113">
        <v>22</v>
      </c>
      <c r="F3" s="155"/>
      <c r="G3" s="112"/>
      <c r="H3" s="43"/>
      <c r="I3" s="43"/>
      <c r="J3" s="43">
        <f t="shared" si="0"/>
        <v>22</v>
      </c>
      <c r="K3" s="44">
        <f t="shared" ca="1" si="1"/>
        <v>4</v>
      </c>
      <c r="L3" s="43">
        <f t="shared" ca="1" si="2"/>
        <v>26</v>
      </c>
      <c r="M3" s="63">
        <v>19</v>
      </c>
      <c r="N3" s="66" t="str">
        <f t="shared" ca="1" si="3"/>
        <v>ý</v>
      </c>
      <c r="O3" s="43"/>
    </row>
    <row r="4" spans="1:15" x14ac:dyDescent="0.3">
      <c r="A4" s="157" t="s">
        <v>134</v>
      </c>
      <c r="B4" s="43"/>
      <c r="C4" s="43"/>
      <c r="D4" s="114" t="s">
        <v>80</v>
      </c>
      <c r="E4" s="113">
        <v>22</v>
      </c>
      <c r="F4" s="155"/>
      <c r="G4" s="112"/>
      <c r="H4" s="43"/>
      <c r="I4" s="43"/>
      <c r="J4" s="43">
        <f t="shared" si="0"/>
        <v>22</v>
      </c>
      <c r="K4" s="44">
        <f t="shared" ca="1" si="1"/>
        <v>8</v>
      </c>
      <c r="L4" s="43">
        <f t="shared" ref="L4" ca="1" si="4">SUM(J4:K4)</f>
        <v>30</v>
      </c>
      <c r="M4" s="63">
        <v>19</v>
      </c>
      <c r="N4" s="66" t="str">
        <f t="shared" ref="N4" ca="1" si="5">IF(K4&gt;(M4-1),"þ","ý")</f>
        <v>ý</v>
      </c>
      <c r="O4" s="43"/>
    </row>
    <row r="5" spans="1:15" x14ac:dyDescent="0.3">
      <c r="A5" s="157" t="s">
        <v>134</v>
      </c>
      <c r="B5" s="43"/>
      <c r="C5" s="43"/>
      <c r="D5" s="114" t="s">
        <v>80</v>
      </c>
      <c r="E5" s="113">
        <v>22</v>
      </c>
      <c r="F5" s="155"/>
      <c r="G5" s="112"/>
      <c r="H5" s="43"/>
      <c r="I5" s="43"/>
      <c r="J5" s="43">
        <f t="shared" ref="J5" si="6">IF(D5="þ",SUM(E5,G5:I5),SUM(E5,F5,H5,I5))</f>
        <v>22</v>
      </c>
      <c r="K5" s="44">
        <f t="shared" ca="1" si="1"/>
        <v>4</v>
      </c>
      <c r="L5" s="43">
        <f t="shared" ref="L5" ca="1" si="7">SUM(J5:K5)</f>
        <v>26</v>
      </c>
      <c r="M5" s="63">
        <v>19</v>
      </c>
      <c r="N5" s="66" t="str">
        <f t="shared" ref="N5" ca="1" si="8">IF(K5&gt;(M5-1),"þ","ý")</f>
        <v>ý</v>
      </c>
      <c r="O5" s="43"/>
    </row>
    <row r="6" spans="1:15" x14ac:dyDescent="0.3">
      <c r="A6" s="158" t="s">
        <v>134</v>
      </c>
      <c r="B6" s="45"/>
      <c r="C6" s="45"/>
      <c r="D6" s="111" t="s">
        <v>80</v>
      </c>
      <c r="E6" s="110">
        <v>22</v>
      </c>
      <c r="F6" s="153"/>
      <c r="G6" s="109"/>
      <c r="H6" s="45"/>
      <c r="I6" s="45"/>
      <c r="J6" s="45">
        <f t="shared" ref="J6:J10" si="9">IF(D6="þ",SUM(E6,G6:I6),SUM(E6,F6,H6,I6))</f>
        <v>22</v>
      </c>
      <c r="K6" s="46">
        <f t="shared" ca="1" si="1"/>
        <v>13</v>
      </c>
      <c r="L6" s="45">
        <f t="shared" ref="L6:L8" ca="1" si="10">SUM(J6:K6)</f>
        <v>35</v>
      </c>
      <c r="M6" s="64">
        <v>20</v>
      </c>
      <c r="N6" s="65" t="str">
        <f t="shared" ref="N6:N10" ca="1" si="11">IF(K6&gt;(M6-1),"þ","ý")</f>
        <v>ý</v>
      </c>
      <c r="O6" s="45"/>
    </row>
    <row r="7" spans="1:15" x14ac:dyDescent="0.3">
      <c r="A7" s="157" t="s">
        <v>138</v>
      </c>
      <c r="B7" s="43"/>
      <c r="C7" s="43"/>
      <c r="D7" s="114" t="s">
        <v>80</v>
      </c>
      <c r="E7" s="113">
        <v>13</v>
      </c>
      <c r="F7" s="155">
        <v>2</v>
      </c>
      <c r="G7" s="112">
        <v>4</v>
      </c>
      <c r="H7" s="43">
        <v>0</v>
      </c>
      <c r="I7" s="43">
        <v>0</v>
      </c>
      <c r="J7" s="43">
        <f t="shared" si="9"/>
        <v>15</v>
      </c>
      <c r="K7" s="44">
        <f t="shared" ca="1" si="1"/>
        <v>10</v>
      </c>
      <c r="L7" s="43">
        <f t="shared" ca="1" si="10"/>
        <v>25</v>
      </c>
      <c r="M7" s="63">
        <v>19</v>
      </c>
      <c r="N7" s="66" t="str">
        <f t="shared" ca="1" si="11"/>
        <v>ý</v>
      </c>
      <c r="O7" s="43"/>
    </row>
    <row r="8" spans="1:15" x14ac:dyDescent="0.3">
      <c r="A8" s="157" t="s">
        <v>138</v>
      </c>
      <c r="B8" s="43"/>
      <c r="C8" s="43"/>
      <c r="D8" s="114" t="s">
        <v>80</v>
      </c>
      <c r="E8" s="113">
        <v>13</v>
      </c>
      <c r="F8" s="155">
        <v>2</v>
      </c>
      <c r="G8" s="112">
        <v>4</v>
      </c>
      <c r="H8" s="43">
        <v>0</v>
      </c>
      <c r="I8" s="43">
        <v>0</v>
      </c>
      <c r="J8" s="43">
        <f t="shared" si="9"/>
        <v>15</v>
      </c>
      <c r="K8" s="44">
        <f t="shared" ca="1" si="1"/>
        <v>1</v>
      </c>
      <c r="L8" s="43">
        <f t="shared" ca="1" si="10"/>
        <v>16</v>
      </c>
      <c r="M8" s="63">
        <v>19</v>
      </c>
      <c r="N8" s="66" t="str">
        <f t="shared" ca="1" si="11"/>
        <v>ý</v>
      </c>
      <c r="O8" s="43"/>
    </row>
    <row r="9" spans="1:15" x14ac:dyDescent="0.3">
      <c r="A9" s="157" t="s">
        <v>138</v>
      </c>
      <c r="B9" s="43" t="s">
        <v>139</v>
      </c>
      <c r="C9" s="43" t="s">
        <v>140</v>
      </c>
      <c r="D9" s="114" t="s">
        <v>85</v>
      </c>
      <c r="E9" s="113">
        <v>13</v>
      </c>
      <c r="F9" s="155">
        <v>2</v>
      </c>
      <c r="G9" s="112">
        <v>4</v>
      </c>
      <c r="H9" s="43">
        <v>0</v>
      </c>
      <c r="I9" s="43">
        <v>0</v>
      </c>
      <c r="J9" s="43">
        <f t="shared" si="9"/>
        <v>17</v>
      </c>
      <c r="K9" s="44">
        <f t="shared" ca="1" si="1"/>
        <v>18</v>
      </c>
      <c r="L9" s="43">
        <f t="shared" ref="L9" ca="1" si="12">SUM(J9:K9)</f>
        <v>35</v>
      </c>
      <c r="M9" s="63">
        <v>19</v>
      </c>
      <c r="N9" s="66" t="str">
        <f t="shared" ca="1" si="11"/>
        <v>ý</v>
      </c>
      <c r="O9" s="43"/>
    </row>
    <row r="10" spans="1:15" x14ac:dyDescent="0.3">
      <c r="A10" s="157" t="s">
        <v>138</v>
      </c>
      <c r="B10" s="43"/>
      <c r="C10" s="43"/>
      <c r="D10" s="114" t="s">
        <v>80</v>
      </c>
      <c r="E10" s="113">
        <v>13</v>
      </c>
      <c r="F10" s="155">
        <v>2</v>
      </c>
      <c r="G10" s="112">
        <v>4</v>
      </c>
      <c r="H10" s="43">
        <v>0</v>
      </c>
      <c r="I10" s="43">
        <v>0</v>
      </c>
      <c r="J10" s="43">
        <f t="shared" si="9"/>
        <v>15</v>
      </c>
      <c r="K10" s="44">
        <f t="shared" ca="1" si="1"/>
        <v>14</v>
      </c>
      <c r="L10" s="43">
        <f t="shared" ref="L10:L11" ca="1" si="13">SUM(J10:K10)</f>
        <v>29</v>
      </c>
      <c r="M10" s="63">
        <v>19</v>
      </c>
      <c r="N10" s="66" t="str">
        <f t="shared" ca="1" si="11"/>
        <v>ý</v>
      </c>
      <c r="O10" s="43"/>
    </row>
    <row r="11" spans="1:15" x14ac:dyDescent="0.3">
      <c r="A11" s="158" t="s">
        <v>138</v>
      </c>
      <c r="B11" s="45"/>
      <c r="C11" s="45"/>
      <c r="D11" s="111" t="s">
        <v>80</v>
      </c>
      <c r="E11" s="110">
        <v>13</v>
      </c>
      <c r="F11" s="153">
        <v>2</v>
      </c>
      <c r="G11" s="109">
        <v>4</v>
      </c>
      <c r="H11" s="45">
        <v>0</v>
      </c>
      <c r="I11" s="45">
        <v>0</v>
      </c>
      <c r="J11" s="45">
        <f t="shared" ref="J11" si="14">IF(D11="þ",SUM(E11,G11:I11),SUM(E11,F11,H11,I11))</f>
        <v>15</v>
      </c>
      <c r="K11" s="46">
        <f t="shared" ca="1" si="1"/>
        <v>15</v>
      </c>
      <c r="L11" s="45">
        <f t="shared" ca="1" si="13"/>
        <v>30</v>
      </c>
      <c r="M11" s="64">
        <v>20</v>
      </c>
      <c r="N11" s="65" t="str">
        <f t="shared" ref="N11" ca="1" si="15">IF(K11&gt;(M11-1),"þ","ý")</f>
        <v>ý</v>
      </c>
      <c r="O11" s="45"/>
    </row>
  </sheetData>
  <conditionalFormatting sqref="K2">
    <cfRule type="cellIs" dxfId="35" priority="196" operator="greaterThanOrEqual">
      <formula>M2</formula>
    </cfRule>
  </conditionalFormatting>
  <conditionalFormatting sqref="N2">
    <cfRule type="cellIs" dxfId="34" priority="178" operator="equal">
      <formula>"þ"</formula>
    </cfRule>
  </conditionalFormatting>
  <conditionalFormatting sqref="D2">
    <cfRule type="cellIs" dxfId="33" priority="176" operator="equal">
      <formula>"þ"</formula>
    </cfRule>
  </conditionalFormatting>
  <conditionalFormatting sqref="K2:K5">
    <cfRule type="cellIs" dxfId="32" priority="157" operator="greaterThanOrEqual">
      <formula>M2</formula>
    </cfRule>
  </conditionalFormatting>
  <conditionalFormatting sqref="N2:N5">
    <cfRule type="cellIs" dxfId="31" priority="156" operator="equal">
      <formula>"þ"</formula>
    </cfRule>
  </conditionalFormatting>
  <conditionalFormatting sqref="D4:D5">
    <cfRule type="cellIs" dxfId="30" priority="153" operator="equal">
      <formula>"þ"</formula>
    </cfRule>
  </conditionalFormatting>
  <conditionalFormatting sqref="D3">
    <cfRule type="cellIs" dxfId="29" priority="152" operator="equal">
      <formula>"þ"</formula>
    </cfRule>
  </conditionalFormatting>
  <conditionalFormatting sqref="D3">
    <cfRule type="cellIs" dxfId="28" priority="109" operator="equal">
      <formula>"þ"</formula>
    </cfRule>
  </conditionalFormatting>
  <conditionalFormatting sqref="D2">
    <cfRule type="cellIs" dxfId="27" priority="108" operator="equal">
      <formula>"þ"</formula>
    </cfRule>
  </conditionalFormatting>
  <conditionalFormatting sqref="K6">
    <cfRule type="cellIs" dxfId="26" priority="30" operator="greaterThanOrEqual">
      <formula>M6</formula>
    </cfRule>
  </conditionalFormatting>
  <conditionalFormatting sqref="N6">
    <cfRule type="cellIs" dxfId="25" priority="29" operator="equal">
      <formula>"þ"</formula>
    </cfRule>
  </conditionalFormatting>
  <conditionalFormatting sqref="D6">
    <cfRule type="cellIs" dxfId="24" priority="28" operator="equal">
      <formula>"þ"</formula>
    </cfRule>
  </conditionalFormatting>
  <conditionalFormatting sqref="K6">
    <cfRule type="cellIs" dxfId="23" priority="27" operator="greaterThanOrEqual">
      <formula>M6</formula>
    </cfRule>
  </conditionalFormatting>
  <conditionalFormatting sqref="N6">
    <cfRule type="cellIs" dxfId="22" priority="26" operator="equal">
      <formula>"þ"</formula>
    </cfRule>
  </conditionalFormatting>
  <conditionalFormatting sqref="D6">
    <cfRule type="cellIs" dxfId="21" priority="25" operator="equal">
      <formula>"þ"</formula>
    </cfRule>
  </conditionalFormatting>
  <conditionalFormatting sqref="K7">
    <cfRule type="cellIs" dxfId="20" priority="15" operator="greaterThanOrEqual">
      <formula>M7</formula>
    </cfRule>
  </conditionalFormatting>
  <conditionalFormatting sqref="N7">
    <cfRule type="cellIs" dxfId="19" priority="14" operator="equal">
      <formula>"þ"</formula>
    </cfRule>
  </conditionalFormatting>
  <conditionalFormatting sqref="D7">
    <cfRule type="cellIs" dxfId="18" priority="13" operator="equal">
      <formula>"þ"</formula>
    </cfRule>
  </conditionalFormatting>
  <conditionalFormatting sqref="K7:K10">
    <cfRule type="cellIs" dxfId="17" priority="12" operator="greaterThanOrEqual">
      <formula>M7</formula>
    </cfRule>
  </conditionalFormatting>
  <conditionalFormatting sqref="N7:N10">
    <cfRule type="cellIs" dxfId="16" priority="11" operator="equal">
      <formula>"þ"</formula>
    </cfRule>
  </conditionalFormatting>
  <conditionalFormatting sqref="D9:D10">
    <cfRule type="cellIs" dxfId="15" priority="10" operator="equal">
      <formula>"þ"</formula>
    </cfRule>
  </conditionalFormatting>
  <conditionalFormatting sqref="D8">
    <cfRule type="cellIs" dxfId="14" priority="9" operator="equal">
      <formula>"þ"</formula>
    </cfRule>
  </conditionalFormatting>
  <conditionalFormatting sqref="D8">
    <cfRule type="cellIs" dxfId="13" priority="8" operator="equal">
      <formula>"þ"</formula>
    </cfRule>
  </conditionalFormatting>
  <conditionalFormatting sqref="D7">
    <cfRule type="cellIs" dxfId="12" priority="7" operator="equal">
      <formula>"þ"</formula>
    </cfRule>
  </conditionalFormatting>
  <conditionalFormatting sqref="K11">
    <cfRule type="cellIs" dxfId="11" priority="6" operator="greaterThanOrEqual">
      <formula>M11</formula>
    </cfRule>
  </conditionalFormatting>
  <conditionalFormatting sqref="N11">
    <cfRule type="cellIs" dxfId="10" priority="5" operator="equal">
      <formula>"þ"</formula>
    </cfRule>
  </conditionalFormatting>
  <conditionalFormatting sqref="D11">
    <cfRule type="cellIs" dxfId="9" priority="4" operator="equal">
      <formula>"þ"</formula>
    </cfRule>
  </conditionalFormatting>
  <conditionalFormatting sqref="K11">
    <cfRule type="cellIs" dxfId="8" priority="3" operator="greaterThanOrEqual">
      <formula>M11</formula>
    </cfRule>
  </conditionalFormatting>
  <conditionalFormatting sqref="N11">
    <cfRule type="cellIs" dxfId="7" priority="2" operator="equal">
      <formula>"þ"</formula>
    </cfRule>
  </conditionalFormatting>
  <conditionalFormatting sqref="D11">
    <cfRule type="cellIs" dxfId="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>
      <selection activeCell="A2" sqref="A2"/>
    </sheetView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106</v>
      </c>
    </row>
    <row r="2" spans="1:5" x14ac:dyDescent="0.3">
      <c r="A2" s="156" t="s">
        <v>134</v>
      </c>
      <c r="B2" s="5" t="s">
        <v>40</v>
      </c>
      <c r="C2" s="88">
        <v>22</v>
      </c>
      <c r="D2" s="89">
        <f t="shared" ref="D2:D7" ca="1" si="0">RANDBETWEEN(1,20)</f>
        <v>9</v>
      </c>
      <c r="E2" s="88">
        <f t="shared" ref="E2:E4" ca="1" si="1">D2+C2</f>
        <v>31</v>
      </c>
    </row>
    <row r="3" spans="1:5" x14ac:dyDescent="0.3">
      <c r="A3" s="157" t="s">
        <v>134</v>
      </c>
      <c r="B3" s="5" t="s">
        <v>41</v>
      </c>
      <c r="C3" s="43">
        <v>19</v>
      </c>
      <c r="D3" s="44">
        <f t="shared" ca="1" si="0"/>
        <v>16</v>
      </c>
      <c r="E3" s="43">
        <f t="shared" ca="1" si="1"/>
        <v>35</v>
      </c>
    </row>
    <row r="4" spans="1:5" x14ac:dyDescent="0.3">
      <c r="A4" s="158" t="s">
        <v>134</v>
      </c>
      <c r="B4" s="90" t="s">
        <v>42</v>
      </c>
      <c r="C4" s="45">
        <v>15</v>
      </c>
      <c r="D4" s="46">
        <f t="shared" ca="1" si="0"/>
        <v>1</v>
      </c>
      <c r="E4" s="45">
        <f t="shared" ca="1" si="1"/>
        <v>16</v>
      </c>
    </row>
    <row r="5" spans="1:5" x14ac:dyDescent="0.3">
      <c r="A5" s="156"/>
      <c r="B5" s="5" t="s">
        <v>40</v>
      </c>
      <c r="C5" s="88"/>
      <c r="D5" s="89">
        <f t="shared" ca="1" si="0"/>
        <v>7</v>
      </c>
      <c r="E5" s="88">
        <f t="shared" ref="E5:E7" ca="1" si="2">D5+C5</f>
        <v>7</v>
      </c>
    </row>
    <row r="6" spans="1:5" x14ac:dyDescent="0.3">
      <c r="A6" s="157"/>
      <c r="B6" s="5" t="s">
        <v>41</v>
      </c>
      <c r="C6" s="43"/>
      <c r="D6" s="44">
        <f t="shared" ca="1" si="0"/>
        <v>15</v>
      </c>
      <c r="E6" s="43">
        <f t="shared" ca="1" si="2"/>
        <v>15</v>
      </c>
    </row>
    <row r="7" spans="1:5" x14ac:dyDescent="0.3">
      <c r="A7" s="158"/>
      <c r="B7" s="90" t="s">
        <v>42</v>
      </c>
      <c r="C7" s="45"/>
      <c r="D7" s="46">
        <f t="shared" ca="1" si="0"/>
        <v>18</v>
      </c>
      <c r="E7" s="45">
        <f t="shared" ca="1" si="2"/>
        <v>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3.5" style="183" bestFit="1" customWidth="1"/>
    <col min="2" max="2" width="11.8984375" style="177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59765625" style="1" bestFit="1" customWidth="1"/>
    <col min="7" max="7" width="10.5" style="47" bestFit="1" customWidth="1"/>
    <col min="8" max="8" width="2.8984375" style="47" bestFit="1" customWidth="1"/>
    <col min="9" max="9" width="6.19921875" style="47" bestFit="1" customWidth="1"/>
    <col min="10" max="10" width="7.296875" style="47" bestFit="1" customWidth="1"/>
    <col min="11" max="11" width="7" style="47" bestFit="1" customWidth="1"/>
    <col min="12" max="12" width="5" style="47" bestFit="1" customWidth="1"/>
    <col min="13" max="13" width="4.69921875" style="47" bestFit="1" customWidth="1"/>
    <col min="14" max="14" width="7.5" style="47" bestFit="1" customWidth="1"/>
    <col min="15" max="15" width="5.3984375" style="47" bestFit="1" customWidth="1"/>
    <col min="16" max="16" width="4.79687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30" width="1.5" style="47" customWidth="1"/>
    <col min="31" max="31" width="10.59765625" style="47" customWidth="1"/>
    <col min="32" max="16384" width="9.69921875" style="47"/>
  </cols>
  <sheetData>
    <row r="1" spans="1:31" s="16" customFormat="1" ht="32.4" thickTop="1" thickBot="1" x14ac:dyDescent="0.35">
      <c r="A1" s="180" t="s">
        <v>0</v>
      </c>
      <c r="B1" s="178" t="s">
        <v>121</v>
      </c>
      <c r="C1" s="48" t="s">
        <v>44</v>
      </c>
      <c r="D1" s="49" t="s">
        <v>43</v>
      </c>
      <c r="E1" s="50" t="s">
        <v>45</v>
      </c>
      <c r="F1" s="41" t="s">
        <v>65</v>
      </c>
      <c r="G1" s="39" t="s">
        <v>122</v>
      </c>
      <c r="H1" s="40"/>
      <c r="I1" s="28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190" t="s">
        <v>69</v>
      </c>
      <c r="Q1" s="51" t="s">
        <v>66</v>
      </c>
      <c r="R1" s="25" t="s">
        <v>53</v>
      </c>
      <c r="S1" s="26" t="s">
        <v>54</v>
      </c>
      <c r="T1" s="27" t="s">
        <v>67</v>
      </c>
      <c r="U1" s="23" t="s">
        <v>70</v>
      </c>
      <c r="V1" s="29" t="s">
        <v>55</v>
      </c>
      <c r="W1" s="30" t="s">
        <v>56</v>
      </c>
      <c r="X1" s="33" t="s">
        <v>57</v>
      </c>
      <c r="Y1" s="52" t="s">
        <v>68</v>
      </c>
      <c r="Z1" s="34" t="s">
        <v>58</v>
      </c>
      <c r="AA1" s="32" t="s">
        <v>59</v>
      </c>
      <c r="AB1" s="30" t="s">
        <v>60</v>
      </c>
      <c r="AC1" s="31" t="s">
        <v>61</v>
      </c>
      <c r="AE1" s="152" t="s">
        <v>114</v>
      </c>
    </row>
    <row r="2" spans="1:31" ht="21" thickTop="1" x14ac:dyDescent="0.3">
      <c r="A2" s="181" t="s">
        <v>101</v>
      </c>
      <c r="B2" s="179">
        <v>0.2</v>
      </c>
      <c r="C2" s="171">
        <f>12+2+1</f>
        <v>15</v>
      </c>
      <c r="D2" s="108">
        <v>34</v>
      </c>
      <c r="E2" s="169">
        <f>39</f>
        <v>39</v>
      </c>
      <c r="F2" s="96">
        <v>0</v>
      </c>
      <c r="G2" s="97" t="s">
        <v>62</v>
      </c>
      <c r="H2" s="98">
        <v>0</v>
      </c>
      <c r="I2" s="138">
        <v>63</v>
      </c>
      <c r="J2" s="100"/>
      <c r="K2" s="172" t="s">
        <v>133</v>
      </c>
      <c r="L2" s="173" t="s">
        <v>119</v>
      </c>
      <c r="M2" s="174" t="s">
        <v>119</v>
      </c>
      <c r="N2" s="176" t="s">
        <v>119</v>
      </c>
      <c r="O2" s="175" t="s">
        <v>119</v>
      </c>
      <c r="P2" s="191"/>
      <c r="Q2" s="101"/>
      <c r="R2" s="147" t="s">
        <v>97</v>
      </c>
      <c r="S2" s="102"/>
      <c r="T2" s="103"/>
      <c r="U2" s="104"/>
      <c r="V2" s="92"/>
      <c r="W2" s="93">
        <f t="shared" ref="W2:W6" si="0">SUM(I2:U2)</f>
        <v>63</v>
      </c>
      <c r="X2" s="105"/>
      <c r="Y2" s="106">
        <v>28</v>
      </c>
      <c r="Z2" s="146"/>
      <c r="AA2" s="94">
        <v>105</v>
      </c>
      <c r="AB2" s="56">
        <f>SUM(Z2:AA2)-(W2+X2)</f>
        <v>42</v>
      </c>
      <c r="AC2" s="134">
        <f>SMALL(AA2:AB2,1)+Y2</f>
        <v>70</v>
      </c>
      <c r="AE2" s="154"/>
    </row>
    <row r="3" spans="1:31" x14ac:dyDescent="0.3">
      <c r="A3" s="181" t="s">
        <v>107</v>
      </c>
      <c r="B3" s="179">
        <v>0.2</v>
      </c>
      <c r="C3" s="171">
        <f>17+2+1+2</f>
        <v>22</v>
      </c>
      <c r="D3" s="108">
        <f>E3-8</f>
        <v>28</v>
      </c>
      <c r="E3" s="169">
        <f>29+2+2+1+2</f>
        <v>36</v>
      </c>
      <c r="F3" s="96">
        <v>0</v>
      </c>
      <c r="G3" s="97" t="s">
        <v>62</v>
      </c>
      <c r="H3" s="98">
        <v>0</v>
      </c>
      <c r="I3" s="138">
        <v>83</v>
      </c>
      <c r="J3" s="139"/>
      <c r="K3" s="172" t="s">
        <v>133</v>
      </c>
      <c r="L3" s="173" t="s">
        <v>119</v>
      </c>
      <c r="M3" s="174" t="s">
        <v>119</v>
      </c>
      <c r="N3" s="176" t="s">
        <v>119</v>
      </c>
      <c r="O3" s="175" t="s">
        <v>119</v>
      </c>
      <c r="P3" s="191"/>
      <c r="Q3" s="141"/>
      <c r="R3" s="147" t="s">
        <v>97</v>
      </c>
      <c r="S3" s="142"/>
      <c r="T3" s="143"/>
      <c r="U3" s="144"/>
      <c r="V3" s="92"/>
      <c r="W3" s="93">
        <f t="shared" si="0"/>
        <v>83</v>
      </c>
      <c r="X3" s="145"/>
      <c r="Y3" s="106">
        <v>24</v>
      </c>
      <c r="Z3" s="146">
        <v>20</v>
      </c>
      <c r="AA3" s="94">
        <f>105+14</f>
        <v>119</v>
      </c>
      <c r="AB3" s="56">
        <f t="shared" ref="AB3:AB5" si="1">SUM(Z3:AA3)-(W3+X3)</f>
        <v>56</v>
      </c>
      <c r="AC3" s="134">
        <f t="shared" ref="AC3:AC5" si="2">SMALL(AA3:AB3,1)+Y3</f>
        <v>80</v>
      </c>
      <c r="AE3" s="154"/>
    </row>
    <row r="4" spans="1:31" x14ac:dyDescent="0.3">
      <c r="A4" s="181" t="s">
        <v>102</v>
      </c>
      <c r="B4" s="179">
        <v>0</v>
      </c>
      <c r="C4" s="171">
        <f>16</f>
        <v>16</v>
      </c>
      <c r="D4" s="168">
        <f>E4-5</f>
        <v>34</v>
      </c>
      <c r="E4" s="169">
        <f>35+4</f>
        <v>39</v>
      </c>
      <c r="F4" s="96">
        <v>0</v>
      </c>
      <c r="G4" s="97" t="s">
        <v>62</v>
      </c>
      <c r="H4" s="98">
        <v>0</v>
      </c>
      <c r="I4" s="138">
        <v>82</v>
      </c>
      <c r="J4" s="139"/>
      <c r="K4" s="172" t="s">
        <v>133</v>
      </c>
      <c r="L4" s="173" t="s">
        <v>119</v>
      </c>
      <c r="M4" s="174" t="s">
        <v>119</v>
      </c>
      <c r="N4" s="176" t="s">
        <v>119</v>
      </c>
      <c r="O4" s="175" t="s">
        <v>119</v>
      </c>
      <c r="P4" s="191"/>
      <c r="Q4" s="163" t="s">
        <v>97</v>
      </c>
      <c r="R4" s="147" t="s">
        <v>97</v>
      </c>
      <c r="S4" s="142"/>
      <c r="T4" s="143"/>
      <c r="U4" s="144"/>
      <c r="V4" s="92"/>
      <c r="W4" s="93">
        <f t="shared" si="0"/>
        <v>82</v>
      </c>
      <c r="X4" s="145"/>
      <c r="Y4" s="106">
        <v>21</v>
      </c>
      <c r="Z4" s="146"/>
      <c r="AA4" s="94">
        <v>105</v>
      </c>
      <c r="AB4" s="56">
        <f>SUM(Z4:AA4)-(W4+X4)</f>
        <v>23</v>
      </c>
      <c r="AC4" s="134">
        <f>SMALL(AA4:AB4,1)+Y4</f>
        <v>44</v>
      </c>
      <c r="AE4" s="154"/>
    </row>
    <row r="5" spans="1:31" x14ac:dyDescent="0.3">
      <c r="A5" s="181" t="s">
        <v>100</v>
      </c>
      <c r="B5" s="179">
        <v>0.4</v>
      </c>
      <c r="C5" s="171">
        <f>14+2</f>
        <v>16</v>
      </c>
      <c r="D5" s="168">
        <f>36</f>
        <v>36</v>
      </c>
      <c r="E5" s="169">
        <f>39+2</f>
        <v>41</v>
      </c>
      <c r="F5" s="96">
        <v>0</v>
      </c>
      <c r="G5" s="136" t="s">
        <v>62</v>
      </c>
      <c r="H5" s="137">
        <v>0</v>
      </c>
      <c r="I5" s="138">
        <v>25</v>
      </c>
      <c r="J5" s="139"/>
      <c r="K5" s="172" t="s">
        <v>133</v>
      </c>
      <c r="L5" s="173" t="s">
        <v>119</v>
      </c>
      <c r="M5" s="174">
        <v>5</v>
      </c>
      <c r="N5" s="176" t="s">
        <v>119</v>
      </c>
      <c r="O5" s="175" t="s">
        <v>119</v>
      </c>
      <c r="P5" s="191"/>
      <c r="Q5" s="141"/>
      <c r="R5" s="147" t="s">
        <v>97</v>
      </c>
      <c r="S5" s="142"/>
      <c r="T5" s="143"/>
      <c r="U5" s="144"/>
      <c r="V5" s="92"/>
      <c r="W5" s="93">
        <f t="shared" si="0"/>
        <v>30</v>
      </c>
      <c r="X5" s="145"/>
      <c r="Y5" s="106">
        <v>28</v>
      </c>
      <c r="Z5" s="146"/>
      <c r="AA5" s="94">
        <f>198</f>
        <v>198</v>
      </c>
      <c r="AB5" s="56">
        <f t="shared" si="1"/>
        <v>168</v>
      </c>
      <c r="AC5" s="134">
        <f t="shared" si="2"/>
        <v>196</v>
      </c>
      <c r="AE5" s="154"/>
    </row>
    <row r="6" spans="1:31" x14ac:dyDescent="0.3">
      <c r="A6" s="182" t="s">
        <v>134</v>
      </c>
      <c r="B6" s="179">
        <v>0</v>
      </c>
      <c r="C6" s="91">
        <v>15</v>
      </c>
      <c r="D6" s="108">
        <v>16</v>
      </c>
      <c r="E6" s="95">
        <v>23</v>
      </c>
      <c r="F6" s="96">
        <v>20</v>
      </c>
      <c r="G6" s="136" t="s">
        <v>130</v>
      </c>
      <c r="H6" s="137">
        <v>15</v>
      </c>
      <c r="I6" s="99">
        <v>349</v>
      </c>
      <c r="J6" s="100"/>
      <c r="K6" s="193">
        <v>22</v>
      </c>
      <c r="L6" s="189"/>
      <c r="M6" s="188"/>
      <c r="N6" s="140">
        <v>31</v>
      </c>
      <c r="O6" s="175">
        <v>22</v>
      </c>
      <c r="P6" s="191">
        <v>50</v>
      </c>
      <c r="Q6" s="141">
        <v>10</v>
      </c>
      <c r="R6" s="147" t="s">
        <v>97</v>
      </c>
      <c r="S6" s="102"/>
      <c r="T6" s="103"/>
      <c r="U6" s="104">
        <v>41</v>
      </c>
      <c r="V6" s="92"/>
      <c r="W6" s="93">
        <f t="shared" si="0"/>
        <v>525</v>
      </c>
      <c r="X6" s="145"/>
      <c r="Y6" s="106"/>
      <c r="Z6" s="107"/>
      <c r="AA6" s="94">
        <v>500</v>
      </c>
      <c r="AB6" s="56">
        <f t="shared" ref="AB6" si="3">SUM(Z6:AA6)-(W6+X6)</f>
        <v>-25</v>
      </c>
      <c r="AC6" s="134">
        <f t="shared" ref="AC6" si="4">SMALL(AA6:AB6,1)+Y6</f>
        <v>-25</v>
      </c>
      <c r="AE6" s="133"/>
    </row>
  </sheetData>
  <conditionalFormatting sqref="AC2:AC3 AC6">
    <cfRule type="cellIs" dxfId="5" priority="277" stopIfTrue="1" operator="lessThan">
      <formula>0.5</formula>
    </cfRule>
    <cfRule type="cellIs" dxfId="4" priority="278" operator="lessThan">
      <formula>0.5*AA2</formula>
    </cfRule>
  </conditionalFormatting>
  <conditionalFormatting sqref="AC5">
    <cfRule type="cellIs" dxfId="3" priority="83" stopIfTrue="1" operator="lessThan">
      <formula>0.5</formula>
    </cfRule>
    <cfRule type="cellIs" dxfId="2" priority="84" operator="lessThan">
      <formula>0.5*AA5</formula>
    </cfRule>
  </conditionalFormatting>
  <conditionalFormatting sqref="AC4">
    <cfRule type="cellIs" dxfId="1" priority="23" stopIfTrue="1" operator="lessThan">
      <formula>0.5</formula>
    </cfRule>
    <cfRule type="cellIs" dxfId="0" priority="24" operator="lessThan">
      <formula>0.5*AA4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4" t="s">
        <v>11</v>
      </c>
      <c r="I1" s="184" t="s">
        <v>123</v>
      </c>
      <c r="J1" s="184" t="s">
        <v>124</v>
      </c>
      <c r="K1" s="184" t="s">
        <v>125</v>
      </c>
      <c r="L1" s="4" t="s">
        <v>126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2</v>
      </c>
      <c r="E2" s="7">
        <f ca="1">RANDBETWEEN(1,3)+RANDBETWEEN(1,3)+RANDBETWEEN(1,3)</f>
        <v>9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8</v>
      </c>
      <c r="H2" s="185">
        <f ca="1">RANDBETWEEN(1,3)+RANDBETWEEN(1,3)+RANDBETWEEN(1,3)+RANDBETWEEN(1,3)+RANDBETWEEN(1,3)+RANDBETWEEN(1,3)</f>
        <v>15</v>
      </c>
      <c r="I2" s="185">
        <f ca="1">RANDBETWEEN(1,3)+RANDBETWEEN(1,3)+RANDBETWEEN(1,3)+RANDBETWEEN(1,3)+RANDBETWEEN(1,3)+RANDBETWEEN(1,3)+RANDBETWEEN(1,3)</f>
        <v>11</v>
      </c>
      <c r="J2" s="185">
        <f ca="1">RANDBETWEEN(1,3)+RANDBETWEEN(1,3)+RANDBETWEEN(1,3)+RANDBETWEEN(1,3)+RANDBETWEEN(1,3)+RANDBETWEEN(1,3)+RANDBETWEEN(1,3)+RANDBETWEEN(1,3)</f>
        <v>14</v>
      </c>
      <c r="K2" s="185">
        <f ca="1">RANDBETWEEN(1,3)+RANDBETWEEN(1,3)+RANDBETWEEN(1,3)+RANDBETWEEN(1,3)+RANDBETWEEN(1,3)+RANDBETWEEN(1,3)+RANDBETWEEN(1,3)+RANDBETWEEN(1,3)+RANDBETWEEN(1,3)</f>
        <v>14</v>
      </c>
      <c r="L2" s="8">
        <f ca="1">RANDBETWEEN(1,3)+RANDBETWEEN(1,3)+RANDBETWEEN(1,3)+RANDBETWEEN(1,3)+RANDBETWEEN(1,3)+RANDBETWEEN(1,3)+RANDBETWEEN(1,3)+RANDBETWEEN(1,3)+RANDBETWEEN(1,3)+RANDBETWEEN(1,3)</f>
        <v>16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9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11</v>
      </c>
      <c r="H3" s="186">
        <f ca="1">RANDBETWEEN(1,4)+RANDBETWEEN(1,4)+RANDBETWEEN(1,4)+RANDBETWEEN(1,4)+RANDBETWEEN(1,4)+RANDBETWEEN(1,4)</f>
        <v>14</v>
      </c>
      <c r="I3" s="186">
        <f ca="1">RANDBETWEEN(1,4)+RANDBETWEEN(1,4)+RANDBETWEEN(1,4)+RANDBETWEEN(1,4)+RANDBETWEEN(1,4)+RANDBETWEEN(1,4)+RANDBETWEEN(1,4)</f>
        <v>16</v>
      </c>
      <c r="J3" s="186">
        <f ca="1">RANDBETWEEN(1,4)+RANDBETWEEN(1,4)+RANDBETWEEN(1,4)+RANDBETWEEN(1,4)+RANDBETWEEN(1,4)+RANDBETWEEN(1,4)+RANDBETWEEN(1,4)+RANDBETWEEN(1,4)</f>
        <v>20</v>
      </c>
      <c r="K3" s="186">
        <f ca="1">RANDBETWEEN(1,4)+RANDBETWEEN(1,4)+RANDBETWEEN(1,4)+RANDBETWEEN(1,4)+RANDBETWEEN(1,4)+RANDBETWEEN(1,4)+RANDBETWEEN(1,4)+RANDBETWEEN(1,4)+RANDBETWEEN(1,4)</f>
        <v>22</v>
      </c>
      <c r="L3" s="11">
        <f ca="1">RANDBETWEEN(1,4)+RANDBETWEEN(1,4)+RANDBETWEEN(1,4)+RANDBETWEEN(1,4)+RANDBETWEEN(1,4)+RANDBETWEEN(1,4)+RANDBETWEEN(1,4)+RANDBETWEEN(1,4)+RANDBETWEEN(1,4)+RANDBETWEEN(1,4)</f>
        <v>21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13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19</v>
      </c>
      <c r="H4" s="186">
        <f ca="1">RANDBETWEEN(1,6)+RANDBETWEEN(1,6)+RANDBETWEEN(1,6)+RANDBETWEEN(1,6)+RANDBETWEEN(1,6)+RANDBETWEEN(1,6)</f>
        <v>14</v>
      </c>
      <c r="I4" s="186">
        <f ca="1">RANDBETWEEN(1,6)+RANDBETWEEN(1,6)+RANDBETWEEN(1,6)+RANDBETWEEN(1,6)+RANDBETWEEN(1,6)+RANDBETWEEN(1,6)+RANDBETWEEN(1,6)</f>
        <v>21</v>
      </c>
      <c r="J4" s="186">
        <f ca="1">RANDBETWEEN(1,6)+RANDBETWEEN(1,6)+RANDBETWEEN(1,6)+RANDBETWEEN(1,6)+RANDBETWEEN(1,6)+RANDBETWEEN(1,6)+RANDBETWEEN(1,6)+RANDBETWEEN(1,6)</f>
        <v>30</v>
      </c>
      <c r="K4" s="186">
        <f ca="1">RANDBETWEEN(1,6)+RANDBETWEEN(1,6)+RANDBETWEEN(1,6)+RANDBETWEEN(1,6)+RANDBETWEEN(1,6)+RANDBETWEEN(1,6)+RANDBETWEEN(1,6)+RANDBETWEEN(1,6)+RANDBETWEEN(1,6)</f>
        <v>34</v>
      </c>
      <c r="L4" s="11">
        <f ca="1">RANDBETWEEN(1,6)+RANDBETWEEN(1,6)+RANDBETWEEN(1,6)+RANDBETWEEN(1,6)+RANDBETWEEN(1,6)+RANDBETWEEN(1,6)+RANDBETWEEN(1,6)+RANDBETWEEN(1,6)+RANDBETWEEN(1,6)+RANDBETWEEN(1,6)</f>
        <v>43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10</v>
      </c>
      <c r="E5" s="10">
        <f ca="1">RANDBETWEEN(1,8)+RANDBETWEEN(1,8)+RANDBETWEEN(1,8)</f>
        <v>16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10</v>
      </c>
      <c r="H5" s="186">
        <f ca="1">RANDBETWEEN(1,8)+RANDBETWEEN(1,8)+RANDBETWEEN(1,8)+RANDBETWEEN(1,8)+RANDBETWEEN(1,8)+RANDBETWEEN(1,8)</f>
        <v>31</v>
      </c>
      <c r="I5" s="186">
        <f ca="1">RANDBETWEEN(1,8)+RANDBETWEEN(1,8)+RANDBETWEEN(1,8)+RANDBETWEEN(1,8)+RANDBETWEEN(1,8)+RANDBETWEEN(1,8)+RANDBETWEEN(1,8)</f>
        <v>32</v>
      </c>
      <c r="J5" s="186">
        <f ca="1">RANDBETWEEN(1,8)+RANDBETWEEN(1,8)+RANDBETWEEN(1,8)+RANDBETWEEN(1,8)+RANDBETWEEN(1,8)+RANDBETWEEN(1,8)+RANDBETWEEN(1,8)+RANDBETWEEN(1,8)</f>
        <v>30</v>
      </c>
      <c r="K5" s="186">
        <f ca="1">RANDBETWEEN(1,8)+RANDBETWEEN(1,8)+RANDBETWEEN(1,8)+RANDBETWEEN(1,8)+RANDBETWEEN(1,8)+RANDBETWEEN(1,8)+RANDBETWEEN(1,8)+RANDBETWEEN(1,8)+RANDBETWEEN(1,8)</f>
        <v>31</v>
      </c>
      <c r="L5" s="11">
        <f ca="1">RANDBETWEEN(1,8)+RANDBETWEEN(1,8)+RANDBETWEEN(1,8)+RANDBETWEEN(1,8)+RANDBETWEEN(1,8)+RANDBETWEEN(1,8)+RANDBETWEEN(1,8)+RANDBETWEEN(1,8)+RANDBETWEEN(1,8)+RANDBETWEEN(1,8)</f>
        <v>43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10</v>
      </c>
      <c r="E6" s="10">
        <f ca="1">RANDBETWEEN(1,10)+RANDBETWEEN(1,10)+RANDBETWEEN(1,10)</f>
        <v>19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26</v>
      </c>
      <c r="H6" s="186">
        <f ca="1">RANDBETWEEN(1,10)+RANDBETWEEN(1,10)+RANDBETWEEN(1,10)+RANDBETWEEN(1,10)+RANDBETWEEN(1,10)+RANDBETWEEN(1,10)</f>
        <v>27</v>
      </c>
      <c r="I6" s="186">
        <f ca="1">RANDBETWEEN(1,10)+RANDBETWEEN(1,10)+RANDBETWEEN(1,10)+RANDBETWEEN(1,10)+RANDBETWEEN(1,10)+RANDBETWEEN(1,10)+RANDBETWEEN(1,10)</f>
        <v>52</v>
      </c>
      <c r="J6" s="186">
        <f ca="1">RANDBETWEEN(1,10)+RANDBETWEEN(1,10)+RANDBETWEEN(1,10)+RANDBETWEEN(1,10)+RANDBETWEEN(1,10)+RANDBETWEEN(1,10)+RANDBETWEEN(1,10)+RANDBETWEEN(1,10)</f>
        <v>57</v>
      </c>
      <c r="K6" s="186">
        <f ca="1">RANDBETWEEN(1,10)+RANDBETWEEN(1,10)+RANDBETWEEN(1,10)+RANDBETWEEN(1,10)+RANDBETWEEN(1,10)+RANDBETWEEN(1,10)+RANDBETWEEN(1,10)+RANDBETWEEN(1,10)+RANDBETWEEN(1,10)</f>
        <v>56</v>
      </c>
      <c r="L6" s="11">
        <f ca="1">RANDBETWEEN(1,10)+RANDBETWEEN(1,10)+RANDBETWEEN(1,10)+RANDBETWEEN(1,10)+RANDBETWEEN(1,10)+RANDBETWEEN(1,10)+RANDBETWEEN(1,10)+RANDBETWEEN(1,10)+RANDBETWEEN(1,10)+RANDBETWEEN(1,10)</f>
        <v>60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13</v>
      </c>
      <c r="E7" s="10">
        <f ca="1">RANDBETWEEN(1,12)+RANDBETWEEN(1,12)+RANDBETWEEN(1,12)</f>
        <v>22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39</v>
      </c>
      <c r="H7" s="186">
        <f ca="1">RANDBETWEEN(1,12)+RANDBETWEEN(1,12)+RANDBETWEEN(1,12)+RANDBETWEEN(1,12)+RANDBETWEEN(1,12)+RANDBETWEEN(1,12)</f>
        <v>41</v>
      </c>
      <c r="I7" s="186">
        <f ca="1">RANDBETWEEN(1,12)+RANDBETWEEN(1,12)+RANDBETWEEN(1,12)+RANDBETWEEN(1,12)+RANDBETWEEN(1,12)+RANDBETWEEN(1,12)+RANDBETWEEN(1,12)</f>
        <v>49</v>
      </c>
      <c r="J7" s="186">
        <f ca="1">RANDBETWEEN(1,12)+RANDBETWEEN(1,12)+RANDBETWEEN(1,12)+RANDBETWEEN(1,12)+RANDBETWEEN(1,12)+RANDBETWEEN(1,12)+RANDBETWEEN(1,12)+RANDBETWEEN(1,12)</f>
        <v>44</v>
      </c>
      <c r="K7" s="186">
        <f ca="1">RANDBETWEEN(1,12)+RANDBETWEEN(1,12)+RANDBETWEEN(1,12)+RANDBETWEEN(1,12)+RANDBETWEEN(1,12)+RANDBETWEEN(1,12)+RANDBETWEEN(1,12)+RANDBETWEEN(1,12)+RANDBETWEEN(1,12)</f>
        <v>66</v>
      </c>
      <c r="L7" s="11">
        <f ca="1">RANDBETWEEN(1,12)+RANDBETWEEN(1,12)+RANDBETWEEN(1,12)+RANDBETWEEN(1,12)+RANDBETWEEN(1,12)+RANDBETWEEN(1,12)+RANDBETWEEN(1,12)+RANDBETWEEN(1,12)+RANDBETWEEN(1,12)+RANDBETWEEN(1,12)</f>
        <v>48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31</v>
      </c>
      <c r="E8" s="10">
        <f ca="1">RANDBETWEEN(1,20)+RANDBETWEEN(1,20)+RANDBETWEEN(1,20)</f>
        <v>33</v>
      </c>
      <c r="F8" s="10">
        <f ca="1">RANDBETWEEN(1,20)+RANDBETWEEN(1,20)+RANDBETWEEN(1,20)+RANDBETWEEN(1,20)</f>
        <v>67</v>
      </c>
      <c r="G8" s="10">
        <f ca="1">RANDBETWEEN(1,20)+RANDBETWEEN(1,20)+RANDBETWEEN(1,20)+RANDBETWEEN(1,20)+RANDBETWEEN(1,20)</f>
        <v>40</v>
      </c>
      <c r="H8" s="186">
        <f ca="1">RANDBETWEEN(1,20)+RANDBETWEEN(1,20)+RANDBETWEEN(1,20)+RANDBETWEEN(1,20)+RANDBETWEEN(1,20)+RANDBETWEEN(1,20)</f>
        <v>80</v>
      </c>
      <c r="I8" s="186">
        <f ca="1">RANDBETWEEN(1,20)+RANDBETWEEN(1,20)+RANDBETWEEN(1,20)+RANDBETWEEN(1,20)+RANDBETWEEN(1,20)+RANDBETWEEN(1,20)+RANDBETWEEN(1,20)</f>
        <v>73</v>
      </c>
      <c r="J8" s="186">
        <f ca="1">RANDBETWEEN(1,20)+RANDBETWEEN(1,20)+RANDBETWEEN(1,20)+RANDBETWEEN(1,20)+RANDBETWEEN(1,20)+RANDBETWEEN(1,20)+RANDBETWEEN(1,20)+RANDBETWEEN(1,20)</f>
        <v>94</v>
      </c>
      <c r="K8" s="186">
        <f ca="1">RANDBETWEEN(1,20)+RANDBETWEEN(1,20)+RANDBETWEEN(1,20)+RANDBETWEEN(1,20)+RANDBETWEEN(1,20)+RANDBETWEEN(1,20)+RANDBETWEEN(1,20)+RANDBETWEEN(1,20)+RANDBETWEEN(1,20)</f>
        <v>87</v>
      </c>
      <c r="L8" s="11">
        <f ca="1">RANDBETWEEN(1,20)+RANDBETWEEN(1,20)+RANDBETWEEN(1,20)+RANDBETWEEN(1,20)+RANDBETWEEN(1,20)+RANDBETWEEN(1,20)+RANDBETWEEN(1,20)+RANDBETWEEN(1,20)+RANDBETWEEN(1,20)+RANDBETWEEN(1,20)</f>
        <v>123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49</v>
      </c>
      <c r="D9" s="13">
        <f ca="1">RANDBETWEEN(1,100)+RANDBETWEEN(1,100)</f>
        <v>129</v>
      </c>
      <c r="E9" s="13">
        <f ca="1">RANDBETWEEN(1,100)+RANDBETWEEN(1,100)+RANDBETWEEN(1,100)</f>
        <v>128</v>
      </c>
      <c r="F9" s="13">
        <f ca="1">RANDBETWEEN(1,100)+RANDBETWEEN(1,100)+RANDBETWEEN(1,100)+RANDBETWEEN(1,100)</f>
        <v>104</v>
      </c>
      <c r="G9" s="13">
        <f ca="1">RANDBETWEEN(1,100)+RANDBETWEEN(1,100)+RANDBETWEEN(1,100)+RANDBETWEEN(1,100)+RANDBETWEEN(1,100)</f>
        <v>232</v>
      </c>
      <c r="H9" s="187">
        <f ca="1">RANDBETWEEN(1,100)+RANDBETWEEN(1,100)+RANDBETWEEN(1,100)+RANDBETWEEN(1,100)+RANDBETWEEN(1,100)+RANDBETWEEN(1,100)</f>
        <v>285</v>
      </c>
      <c r="I9" s="187">
        <f ca="1">RANDBETWEEN(1,100)+RANDBETWEEN(1,100)+RANDBETWEEN(1,100)+RANDBETWEEN(1,100)+RANDBETWEEN(1,100)+RANDBETWEEN(1,100)+RANDBETWEEN(1,100)</f>
        <v>331</v>
      </c>
      <c r="J9" s="187">
        <f ca="1">RANDBETWEEN(1,100)+RANDBETWEEN(1,100)+RANDBETWEEN(1,100)+RANDBETWEEN(1,100)+RANDBETWEEN(1,100)+RANDBETWEEN(1,100)+RANDBETWEEN(1,100)+RANDBETWEEN(1,100)</f>
        <v>350</v>
      </c>
      <c r="K9" s="187">
        <f ca="1">RANDBETWEEN(1,100)+RANDBETWEEN(1,100)+RANDBETWEEN(1,100)+RANDBETWEEN(1,100)+RANDBETWEEN(1,100)+RANDBETWEEN(1,100)+RANDBETWEEN(1,100)+RANDBETWEEN(1,100)+RANDBETWEEN(1,100)</f>
        <v>503</v>
      </c>
      <c r="L9" s="14">
        <f ca="1">RANDBETWEEN(1,100)+RANDBETWEEN(1,100)+RANDBETWEEN(1,100)+RANDBETWEEN(1,100)+RANDBETWEEN(1,100)+RANDBETWEEN(1,100)+RANDBETWEEN(1,100)+RANDBETWEEN(1,100)+RANDBETWEEN(1,100)+RANDBETWEEN(1,100)</f>
        <v>592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3"/>
      <c r="Y27" s="53"/>
      <c r="Z27" s="53"/>
    </row>
    <row r="28" spans="1:26" x14ac:dyDescent="0.3">
      <c r="A28" s="1"/>
      <c r="C28" s="1"/>
      <c r="D28" s="1"/>
      <c r="E28" s="1"/>
      <c r="F28" s="1"/>
      <c r="X28" s="53"/>
      <c r="Y28" s="53"/>
      <c r="Z28" s="53"/>
    </row>
    <row r="29" spans="1:26" x14ac:dyDescent="0.3">
      <c r="A29" s="1"/>
      <c r="C29" s="1"/>
      <c r="D29" s="1"/>
      <c r="E29" s="1"/>
      <c r="F29" s="1"/>
      <c r="U29" s="53"/>
      <c r="V29" s="53"/>
      <c r="W29" s="53"/>
      <c r="X29" s="53"/>
      <c r="Y29" s="53"/>
      <c r="Z29" s="53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2023-02-26T11:54:39Z</dcterms:modified>
</cp:coreProperties>
</file>