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3B3E35A1-D9F0-4324-9947-F1E62671ACE9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D5" i="5"/>
  <c r="C4" i="7"/>
  <c r="F3" i="9" l="1"/>
  <c r="K3" i="9"/>
  <c r="N3" i="9" s="1"/>
  <c r="J3" i="9"/>
  <c r="L3" i="9" l="1"/>
  <c r="K6" i="9"/>
  <c r="N6" i="9" s="1"/>
  <c r="J6" i="9"/>
  <c r="K7" i="9"/>
  <c r="N7" i="9" s="1"/>
  <c r="J7" i="9"/>
  <c r="M25" i="10"/>
  <c r="M24" i="10"/>
  <c r="M23" i="10"/>
  <c r="M22" i="10"/>
  <c r="M21" i="10"/>
  <c r="M20" i="10"/>
  <c r="M19" i="10"/>
  <c r="M18" i="10"/>
  <c r="M17" i="10"/>
  <c r="M2" i="10"/>
  <c r="M3" i="10"/>
  <c r="M4" i="10"/>
  <c r="M6" i="10"/>
  <c r="M8" i="10"/>
  <c r="M10" i="10"/>
  <c r="M12" i="10"/>
  <c r="M13" i="10"/>
  <c r="L6" i="9" l="1"/>
  <c r="L7" i="9"/>
  <c r="D8" i="7"/>
  <c r="E8" i="7" s="1"/>
  <c r="J8" i="7" l="1"/>
  <c r="K8" i="7" s="1"/>
  <c r="D6" i="7" l="1"/>
  <c r="E6" i="7" s="1"/>
  <c r="J7" i="7" l="1"/>
  <c r="K7" i="7" s="1"/>
  <c r="J6" i="7"/>
  <c r="K6" i="7" s="1"/>
  <c r="J5" i="7"/>
  <c r="K5" i="7" s="1"/>
  <c r="I18" i="1" l="1"/>
  <c r="I17" i="1"/>
  <c r="I19" i="1" s="1"/>
  <c r="I20" i="1" s="1"/>
  <c r="J13" i="10"/>
  <c r="K13" i="10" s="1"/>
  <c r="D8" i="1"/>
  <c r="V7" i="5"/>
  <c r="AA7" i="5" s="1"/>
  <c r="AB7" i="5" s="1"/>
  <c r="V6" i="5"/>
  <c r="AA6" i="5" s="1"/>
  <c r="AB6" i="5" s="1"/>
  <c r="M28" i="1" l="1"/>
  <c r="E2" i="1"/>
  <c r="J2" i="9" l="1"/>
  <c r="K2" i="9"/>
  <c r="J4" i="9"/>
  <c r="K4" i="9"/>
  <c r="N4" i="9" s="1"/>
  <c r="J5" i="9"/>
  <c r="K5" i="9"/>
  <c r="J8" i="9"/>
  <c r="K8" i="9"/>
  <c r="L8" i="9" l="1"/>
  <c r="L5" i="9"/>
  <c r="L2" i="9"/>
  <c r="L4" i="9"/>
  <c r="N8" i="9"/>
  <c r="N5" i="9"/>
  <c r="N2" i="9"/>
  <c r="D3" i="5" l="1"/>
  <c r="C3" i="5"/>
  <c r="D2" i="7" l="1"/>
  <c r="E2" i="7" s="1"/>
  <c r="D3" i="7"/>
  <c r="E3" i="7" s="1"/>
  <c r="D4" i="7"/>
  <c r="E4" i="7" s="1"/>
  <c r="D5" i="7"/>
  <c r="E5" i="7" s="1"/>
  <c r="D7" i="7"/>
  <c r="E7" i="7" s="1"/>
  <c r="B5" i="5" l="1"/>
  <c r="V5" i="5" l="1"/>
  <c r="M6" i="1" l="1"/>
  <c r="I8" i="1"/>
  <c r="V4" i="5" l="1"/>
  <c r="V3" i="5"/>
  <c r="V2" i="5"/>
  <c r="F5" i="4" l="1"/>
  <c r="J25" i="10" l="1"/>
  <c r="K25" i="10" s="1"/>
  <c r="J4" i="7" l="1"/>
  <c r="K4" i="7" s="1"/>
  <c r="J3" i="7"/>
  <c r="K3" i="7" s="1"/>
  <c r="J2" i="7"/>
  <c r="K2" i="7" s="1"/>
  <c r="M7" i="1"/>
  <c r="E6" i="1"/>
  <c r="J7" i="10" l="1"/>
  <c r="K7" i="10" s="1"/>
  <c r="M7" i="10" s="1"/>
  <c r="J12" i="10" l="1"/>
  <c r="K12" i="10" s="1"/>
  <c r="J24" i="10" l="1"/>
  <c r="K24" i="10" s="1"/>
  <c r="J18" i="10" l="1"/>
  <c r="K18" i="10" s="1"/>
  <c r="J10" i="10" l="1"/>
  <c r="K10" i="10" s="1"/>
  <c r="J17" i="10" l="1"/>
  <c r="K17" i="10" s="1"/>
  <c r="J16" i="10" l="1"/>
  <c r="K16" i="10" s="1"/>
  <c r="M16" i="10" s="1"/>
  <c r="J9" i="10" l="1"/>
  <c r="K9" i="10" s="1"/>
  <c r="M9" i="10" s="1"/>
  <c r="J11" i="10" l="1"/>
  <c r="K11" i="10" s="1"/>
  <c r="M11" i="10" s="1"/>
  <c r="J8" i="10" l="1"/>
  <c r="K8" i="10" s="1"/>
  <c r="J5" i="10" l="1"/>
  <c r="K5" i="10" s="1"/>
  <c r="M5" i="10" s="1"/>
  <c r="AA4" i="5" l="1"/>
  <c r="AB4" i="5" s="1"/>
  <c r="J23" i="10" l="1"/>
  <c r="K23" i="10" s="1"/>
  <c r="J22" i="10" l="1"/>
  <c r="K22" i="10" s="1"/>
  <c r="J21" i="10"/>
  <c r="K21" i="10" s="1"/>
  <c r="D4" i="4" l="1"/>
  <c r="C4" i="4" l="1"/>
  <c r="J20" i="10" l="1"/>
  <c r="K20" i="10" s="1"/>
  <c r="J3" i="10" l="1"/>
  <c r="K3" i="10" s="1"/>
  <c r="J19" i="10" l="1"/>
  <c r="K19" i="10" s="1"/>
  <c r="T1" i="10" l="1"/>
  <c r="AA3" i="5" l="1"/>
  <c r="AB3" i="5" s="1"/>
  <c r="AA2" i="5"/>
  <c r="AB2" i="5" s="1"/>
  <c r="E4" i="1" l="1"/>
  <c r="E3" i="1"/>
  <c r="E5" i="1"/>
  <c r="J6" i="10" l="1"/>
  <c r="K6" i="10" s="1"/>
  <c r="J2" i="10"/>
  <c r="K2" i="10" s="1"/>
  <c r="J4" i="10"/>
  <c r="K4" i="10" s="1"/>
  <c r="I7" i="1" l="1"/>
  <c r="I9" i="1" s="1"/>
  <c r="M9" i="1" s="1"/>
  <c r="I10" i="1" l="1"/>
  <c r="M10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1" i="1" l="1"/>
  <c r="M5" i="1" l="1"/>
  <c r="M13" i="1" s="1"/>
  <c r="AA5" i="5"/>
  <c r="A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7" authorId="0" shapeId="0" xr:uid="{179043C4-A8B5-464F-93D6-AD4E867D28AF}">
      <text>
        <r>
          <rPr>
            <sz val="12"/>
            <color indexed="81"/>
            <rFont val="Times New Roman"/>
            <family val="1"/>
          </rPr>
          <t>Brutal Throw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3" authorId="0" shapeId="0" xr:uid="{248D91D2-254C-4B9F-A21A-91E14947EE6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C5" authorId="0" shapeId="0" xr:uid="{5D634C65-10A1-4A2C-8A68-25FA196CFE1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</commentList>
</comments>
</file>

<file path=xl/sharedStrings.xml><?xml version="1.0" encoding="utf-8"?>
<sst xmlns="http://schemas.openxmlformats.org/spreadsheetml/2006/main" count="356" uniqueCount="144">
  <si>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</si>
  <si>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</si>
  <si>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</si>
  <si>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</si>
  <si>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</si>
  <si>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</si>
  <si>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</si>
  <si>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</si>
  <si>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</si>
  <si>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</si>
  <si>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</si>
  <si>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</si>
  <si>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</si>
  <si>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</si>
  <si>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</si>
  <si>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</si>
  <si>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</si>
  <si>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</si>
  <si>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</si>
  <si>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</si>
  <si>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</si>
  <si>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</si>
  <si>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</si>
  <si>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</si>
  <si>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</si>
  <si>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</si>
  <si>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</si>
  <si>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</si>
  <si>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</si>
  <si>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</si>
  <si>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</si>
  <si>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</si>
  <si>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</si>
  <si>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</si>
  <si>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</si>
  <si>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</si>
  <si>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</si>
  <si>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</si>
  <si>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</si>
  <si>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</si>
  <si>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</si>
  <si>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</si>
  <si>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</si>
  <si>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</si>
  <si>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</si>
  <si>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</si>
  <si>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</si>
  <si>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</si>
  <si>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</si>
  <si>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</si>
  <si>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</si>
  <si>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</si>
  <si>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</si>
  <si>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</si>
  <si>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</si>
  <si>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</si>
  <si>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</si>
  <si>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</si>
  <si>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</si>
  <si>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</si>
  <si>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</si>
  <si>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</si>
  <si>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</si>
  <si>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</si>
  <si>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</si>
  <si>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</si>
  <si>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</si>
  <si>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</si>
  <si>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</si>
  <si>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</si>
  <si>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</si>
  <si>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</si>
  <si>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</si>
  <si>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</si>
  <si>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</si>
  <si>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</si>
  <si>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</si>
  <si>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</si>
  <si>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</si>
  <si>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</si>
  <si>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</si>
  <si>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</si>
  <si>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</si>
  <si>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</si>
  <si>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</si>
  <si>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</si>
  <si>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</si>
  <si>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</si>
  <si>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</si>
  <si>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</si>
  <si>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</si>
  <si>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</si>
  <si>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</si>
  <si>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</si>
  <si>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</si>
  <si>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</si>
  <si>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</si>
  <si>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</si>
  <si>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</si>
  <si>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</si>
  <si>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</si>
  <si>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</si>
  <si>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</si>
  <si>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</si>
  <si>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Stoneskin</t>
  </si>
  <si>
    <t>Dragonskin</t>
  </si>
  <si>
    <t>Fire Shield</t>
  </si>
  <si>
    <t>Blacklight</t>
  </si>
  <si>
    <t>Steelshade</t>
  </si>
  <si>
    <t>Atlas</t>
  </si>
  <si>
    <t>Pussyfoot</t>
  </si>
  <si>
    <t>Devrion</t>
  </si>
  <si>
    <t>Devron</t>
  </si>
  <si>
    <t>Archivist</t>
  </si>
  <si>
    <t>Warmage</t>
  </si>
  <si>
    <t>Rogue</t>
  </si>
  <si>
    <t>Check</t>
  </si>
  <si>
    <t>Barkskin</t>
  </si>
  <si>
    <t>Entangle</t>
  </si>
  <si>
    <t>Detect Magic</t>
  </si>
  <si>
    <t>Call Lightning</t>
  </si>
  <si>
    <t>Ring of Blades</t>
  </si>
  <si>
    <t>Allied Party Composition</t>
  </si>
  <si>
    <t>Grapple</t>
  </si>
  <si>
    <t>Brene</t>
  </si>
  <si>
    <t>Angren</t>
  </si>
  <si>
    <t>MM V</t>
  </si>
  <si>
    <t>Otiluke’s Freezing Sphere</t>
  </si>
  <si>
    <t>Ruin Chanter</t>
  </si>
  <si>
    <t>Ruin Elemental</t>
  </si>
  <si>
    <t>Rock, Thrown</t>
  </si>
  <si>
    <t>1d8+9</t>
  </si>
  <si>
    <t>2d6+9</t>
  </si>
  <si>
    <t>Spike Stones</t>
  </si>
  <si>
    <t>cold iron &amp; magic</t>
  </si>
  <si>
    <t>40’</t>
  </si>
  <si>
    <t>Adamantine Light Mace</t>
  </si>
  <si>
    <t>1d6+7</t>
  </si>
  <si>
    <t>all</t>
  </si>
  <si>
    <t>Slam 1</t>
  </si>
  <si>
    <t>Slam 2</t>
  </si>
  <si>
    <t>End to Strife</t>
  </si>
  <si>
    <t>Perform (Chant)</t>
  </si>
  <si>
    <t>True Seeing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</si>
</sst>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sz val="12"/>
      <color indexed="81"/>
      <name val="Times New Roman"/>
      <family val="1"/>
    </font>
    <font>
      <sz val="12"/>
      <color rgb="FFFF0000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20" fillId="24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4" fillId="6" borderId="32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4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33CC"/>
      <color rgb="FF008000"/>
      <color rgb="FF9900FF"/>
      <color rgb="FF99FF99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20</c:v>
                </c:pt>
                <c:pt idx="4">
                  <c:v>10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10</c:v>
                </c:pt>
                <c:pt idx="3">
                  <c:v>17</c:v>
                </c:pt>
                <c:pt idx="4">
                  <c:v>22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26</c:v>
                </c:pt>
                <c:pt idx="4">
                  <c:v>36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28</c:v>
                </c:pt>
                <c:pt idx="3">
                  <c:v>55</c:v>
                </c:pt>
                <c:pt idx="4">
                  <c:v>59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24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20</c:v>
                </c:pt>
                <c:pt idx="4">
                  <c:v>17</c:v>
                </c:pt>
                <c:pt idx="5">
                  <c:v>26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22</c:v>
                </c:pt>
                <c:pt idx="5">
                  <c:v>36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16</c:v>
                </c:pt>
                <c:pt idx="2">
                  <c:v>28</c:v>
                </c:pt>
                <c:pt idx="3">
                  <c:v>24</c:v>
                </c:pt>
                <c:pt idx="4">
                  <c:v>41</c:v>
                </c:pt>
                <c:pt idx="5">
                  <c:v>24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20</c:v>
                </c:pt>
                <c:pt idx="4">
                  <c:v>10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10</c:v>
                </c:pt>
                <c:pt idx="3">
                  <c:v>17</c:v>
                </c:pt>
                <c:pt idx="4">
                  <c:v>22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26</c:v>
                </c:pt>
                <c:pt idx="4">
                  <c:v>36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28</c:v>
                </c:pt>
                <c:pt idx="3">
                  <c:v>55</c:v>
                </c:pt>
                <c:pt idx="4">
                  <c:v>59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35860</xdr:colOff>
      <xdr:row>4</xdr:row>
      <xdr:rowOff>17930</xdr:rowOff>
    </xdr:from>
    <xdr:to>
      <xdr:col>14</xdr:col>
      <xdr:colOff>3474124</xdr:colOff>
      <xdr:row>5</xdr:row>
      <xdr:rowOff>116542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41CF9F-52C5-4F99-B729-4BE251A51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8166" y="815789"/>
          <a:ext cx="3438264" cy="29583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</xdr:colOff>
      <xdr:row>5</xdr:row>
      <xdr:rowOff>195942</xdr:rowOff>
    </xdr:from>
    <xdr:to>
      <xdr:col>14</xdr:col>
      <xdr:colOff>3561846</xdr:colOff>
      <xdr:row>7</xdr:row>
      <xdr:rowOff>130627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B26C26-102C-4A54-BA06-C3B92C4B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5260" y="1392282"/>
          <a:ext cx="3538986" cy="330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3</xdr:row>
      <xdr:rowOff>182880</xdr:rowOff>
    </xdr:from>
    <xdr:to>
      <xdr:col>1</xdr:col>
      <xdr:colOff>15241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731520" y="998220"/>
          <a:ext cx="502921" cy="2133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zoomScaleNormal="100" workbookViewId="0"/>
  </sheetViews>
  <sheetFormatPr defaultRowHeight="15.6" x14ac:dyDescent="0.3"/>
  <cols>
    <col min="1" max="1" width="11.19921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6.8984375" style="49" bestFit="1" customWidth="1"/>
    <col min="7" max="7" width="4.19921875" style="44" customWidth="1"/>
    <col min="8" max="8" width="19.8984375" style="44" bestFit="1" customWidth="1"/>
    <col min="9" max="9" width="4.8984375" style="44" bestFit="1" customWidth="1"/>
    <col min="10" max="10" width="20.296875" style="44" bestFit="1" customWidth="1"/>
    <col min="11" max="11" width="4.19921875" style="44" customWidth="1"/>
    <col min="12" max="12" width="22" style="44" bestFit="1" customWidth="1"/>
    <col min="13" max="13" width="7.3984375" style="44" bestFit="1" customWidth="1"/>
    <col min="14" max="14" width="19.796875" style="44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124" t="s">
        <v>128</v>
      </c>
      <c r="B2" s="124">
        <v>2</v>
      </c>
      <c r="C2" s="45">
        <v>11</v>
      </c>
      <c r="D2" s="46">
        <v>19</v>
      </c>
      <c r="E2" s="45">
        <f>SUM(C2:D2)</f>
        <v>30</v>
      </c>
      <c r="F2" s="45" t="s">
        <v>135</v>
      </c>
      <c r="H2" s="75" t="s">
        <v>0</v>
      </c>
      <c r="I2" s="76" t="s">
        <v>22</v>
      </c>
      <c r="J2" s="77" t="s">
        <v>23</v>
      </c>
      <c r="L2" s="133" t="s">
        <v>0</v>
      </c>
      <c r="M2" s="134" t="s">
        <v>85</v>
      </c>
      <c r="N2" s="135" t="s">
        <v>66</v>
      </c>
    </row>
    <row r="3" spans="1:14" x14ac:dyDescent="0.3">
      <c r="A3" s="74" t="s">
        <v>111</v>
      </c>
      <c r="B3" s="74">
        <v>1</v>
      </c>
      <c r="C3" s="45">
        <v>6</v>
      </c>
      <c r="D3" s="46">
        <v>17</v>
      </c>
      <c r="E3" s="45">
        <f>SUM(C3:D3)</f>
        <v>23</v>
      </c>
      <c r="F3" s="45" t="s">
        <v>6</v>
      </c>
      <c r="H3" s="78" t="s">
        <v>109</v>
      </c>
      <c r="I3" s="74">
        <v>18</v>
      </c>
      <c r="J3" s="79" t="s">
        <v>113</v>
      </c>
      <c r="L3" s="136" t="s">
        <v>128</v>
      </c>
      <c r="M3" s="124">
        <v>14</v>
      </c>
      <c r="N3" s="137" t="s">
        <v>126</v>
      </c>
    </row>
    <row r="4" spans="1:14" ht="16.2" thickBot="1" x14ac:dyDescent="0.35">
      <c r="A4" s="74" t="s">
        <v>109</v>
      </c>
      <c r="B4" s="74">
        <v>1</v>
      </c>
      <c r="C4" s="45">
        <v>2</v>
      </c>
      <c r="D4" s="46">
        <v>16</v>
      </c>
      <c r="E4" s="45">
        <f>SUM(C4:D4)</f>
        <v>18</v>
      </c>
      <c r="F4" s="45" t="s">
        <v>6</v>
      </c>
      <c r="H4" s="78" t="s">
        <v>111</v>
      </c>
      <c r="I4" s="74">
        <v>18</v>
      </c>
      <c r="J4" s="79" t="s">
        <v>114</v>
      </c>
      <c r="L4" s="138" t="s">
        <v>129</v>
      </c>
      <c r="M4" s="139">
        <v>10</v>
      </c>
      <c r="N4" s="140" t="s">
        <v>126</v>
      </c>
    </row>
    <row r="5" spans="1:14" x14ac:dyDescent="0.3">
      <c r="A5" s="74" t="s">
        <v>124</v>
      </c>
      <c r="B5" s="74">
        <v>1</v>
      </c>
      <c r="C5" s="45">
        <v>6</v>
      </c>
      <c r="D5" s="46">
        <v>7</v>
      </c>
      <c r="E5" s="45">
        <f>SUM(C5:D5)</f>
        <v>13</v>
      </c>
      <c r="F5" s="45" t="s">
        <v>6</v>
      </c>
      <c r="H5" s="78" t="s">
        <v>124</v>
      </c>
      <c r="I5" s="74">
        <v>18</v>
      </c>
      <c r="J5" s="79" t="s">
        <v>115</v>
      </c>
      <c r="L5" s="141" t="s">
        <v>24</v>
      </c>
      <c r="M5" s="142">
        <f>SUM(M3:M4)</f>
        <v>24</v>
      </c>
      <c r="N5" s="137"/>
    </row>
    <row r="6" spans="1:14" ht="16.2" thickBot="1" x14ac:dyDescent="0.35">
      <c r="A6" s="74" t="s">
        <v>108</v>
      </c>
      <c r="B6" s="74">
        <v>1</v>
      </c>
      <c r="C6" s="45">
        <v>5</v>
      </c>
      <c r="D6" s="46">
        <v>4</v>
      </c>
      <c r="E6" s="45">
        <f>SUM(C6:D6)</f>
        <v>9</v>
      </c>
      <c r="F6" s="45" t="s">
        <v>100</v>
      </c>
      <c r="H6" s="188" t="s">
        <v>108</v>
      </c>
      <c r="I6" s="189">
        <v>18</v>
      </c>
      <c r="J6" s="190" t="s">
        <v>68</v>
      </c>
      <c r="L6" s="141" t="s">
        <v>99</v>
      </c>
      <c r="M6" s="142">
        <f>AVERAGE(M3:M4)</f>
        <v>12</v>
      </c>
      <c r="N6" s="137"/>
    </row>
    <row r="7" spans="1:14" ht="16.2" thickBot="1" x14ac:dyDescent="0.35">
      <c r="H7" s="80" t="s">
        <v>24</v>
      </c>
      <c r="I7" s="81">
        <f>SUM(I3:I6)</f>
        <v>72</v>
      </c>
      <c r="J7" s="79"/>
      <c r="L7" s="143" t="s">
        <v>25</v>
      </c>
      <c r="M7" s="182">
        <f>COUNT(M3:M4)</f>
        <v>2</v>
      </c>
      <c r="N7" s="144"/>
    </row>
    <row r="8" spans="1:14" ht="16.2" thickTop="1" x14ac:dyDescent="0.3">
      <c r="D8" s="46">
        <f ca="1">RANDBETWEEN(1,20)</f>
        <v>6</v>
      </c>
      <c r="H8" s="80" t="s">
        <v>25</v>
      </c>
      <c r="I8" s="81">
        <f>COUNT(I3:I6)</f>
        <v>4</v>
      </c>
      <c r="J8" s="82"/>
    </row>
    <row r="9" spans="1:14" x14ac:dyDescent="0.3">
      <c r="H9" s="80" t="s">
        <v>27</v>
      </c>
      <c r="I9" s="83">
        <f>I7/4</f>
        <v>18</v>
      </c>
      <c r="J9" s="79" t="s">
        <v>28</v>
      </c>
      <c r="L9" s="88" t="s">
        <v>31</v>
      </c>
      <c r="M9" s="89">
        <f>I9</f>
        <v>18</v>
      </c>
      <c r="N9" s="87"/>
    </row>
    <row r="10" spans="1:14" ht="16.2" thickBot="1" x14ac:dyDescent="0.35">
      <c r="H10" s="84" t="s">
        <v>29</v>
      </c>
      <c r="I10" s="85">
        <f>I9*2</f>
        <v>36</v>
      </c>
      <c r="J10" s="86" t="s">
        <v>30</v>
      </c>
      <c r="L10" s="88" t="s">
        <v>32</v>
      </c>
      <c r="M10" s="89">
        <f>I10</f>
        <v>36</v>
      </c>
      <c r="N10" s="87"/>
    </row>
    <row r="11" spans="1:14" ht="16.2" thickTop="1" x14ac:dyDescent="0.3">
      <c r="B11" s="44"/>
      <c r="C11" s="44"/>
      <c r="D11" s="44"/>
      <c r="E11" s="44"/>
      <c r="F11" s="44"/>
      <c r="H11" s="87"/>
      <c r="I11" s="87"/>
      <c r="J11" s="87"/>
      <c r="L11" s="88" t="s">
        <v>33</v>
      </c>
      <c r="M11" s="89">
        <f>I7</f>
        <v>72</v>
      </c>
      <c r="N11" s="87"/>
    </row>
    <row r="12" spans="1:14" x14ac:dyDescent="0.3">
      <c r="B12" s="44"/>
      <c r="C12" s="44"/>
      <c r="D12" s="44"/>
      <c r="E12" s="44"/>
      <c r="F12" s="44"/>
      <c r="H12" s="87"/>
      <c r="I12" s="87"/>
      <c r="N12" s="87"/>
    </row>
    <row r="13" spans="1:14" ht="16.2" thickBot="1" x14ac:dyDescent="0.35">
      <c r="B13" s="44"/>
      <c r="C13" s="44"/>
      <c r="D13" s="44"/>
      <c r="E13" s="44"/>
      <c r="F13" s="44"/>
      <c r="H13" s="40" t="s">
        <v>122</v>
      </c>
      <c r="I13" s="40"/>
      <c r="J13" s="40"/>
      <c r="L13" s="90" t="s">
        <v>34</v>
      </c>
      <c r="M13" s="89">
        <f>M5</f>
        <v>24</v>
      </c>
    </row>
    <row r="14" spans="1:14" ht="16.8" thickTop="1" thickBot="1" x14ac:dyDescent="0.35">
      <c r="B14" s="44"/>
      <c r="C14" s="44"/>
      <c r="D14" s="44"/>
      <c r="E14" s="44"/>
      <c r="F14" s="44"/>
      <c r="H14" s="194" t="s">
        <v>0</v>
      </c>
      <c r="I14" s="195" t="s">
        <v>22</v>
      </c>
      <c r="J14" s="196" t="s">
        <v>23</v>
      </c>
    </row>
    <row r="15" spans="1:14" x14ac:dyDescent="0.3">
      <c r="B15" s="44"/>
      <c r="C15" s="44"/>
      <c r="D15" s="44"/>
      <c r="E15" s="44"/>
      <c r="F15" s="44"/>
      <c r="H15" s="197"/>
      <c r="I15" s="68"/>
      <c r="J15" s="198"/>
    </row>
    <row r="16" spans="1:14" ht="16.2" thickBot="1" x14ac:dyDescent="0.35">
      <c r="B16" s="44"/>
      <c r="C16" s="44"/>
      <c r="D16" s="44"/>
      <c r="E16" s="44"/>
      <c r="F16" s="44"/>
      <c r="H16" s="199"/>
      <c r="I16" s="200"/>
      <c r="J16" s="201"/>
    </row>
    <row r="17" spans="8:14" x14ac:dyDescent="0.3">
      <c r="H17" s="202" t="s">
        <v>24</v>
      </c>
      <c r="I17" s="203">
        <f>SUM(I15:I16)</f>
        <v>0</v>
      </c>
      <c r="J17" s="198"/>
    </row>
    <row r="18" spans="8:14" x14ac:dyDescent="0.3">
      <c r="H18" s="202" t="s">
        <v>25</v>
      </c>
      <c r="I18" s="203">
        <f>COUNT(I15:I16)</f>
        <v>0</v>
      </c>
      <c r="J18" s="204"/>
    </row>
    <row r="19" spans="8:14" x14ac:dyDescent="0.3">
      <c r="H19" s="202" t="s">
        <v>27</v>
      </c>
      <c r="I19" s="205">
        <f>I17/4</f>
        <v>0</v>
      </c>
      <c r="J19" s="198" t="s">
        <v>28</v>
      </c>
    </row>
    <row r="20" spans="8:14" ht="16.2" thickBot="1" x14ac:dyDescent="0.35">
      <c r="H20" s="206" t="s">
        <v>29</v>
      </c>
      <c r="I20" s="207">
        <f>I19*2</f>
        <v>0</v>
      </c>
      <c r="J20" s="208" t="s">
        <v>30</v>
      </c>
    </row>
    <row r="21" spans="8:14" ht="16.2" thickTop="1" x14ac:dyDescent="0.3"/>
    <row r="24" spans="8:14" x14ac:dyDescent="0.3">
      <c r="L24" s="88"/>
      <c r="M24" s="89"/>
      <c r="N24" s="87"/>
    </row>
    <row r="25" spans="8:14" x14ac:dyDescent="0.3">
      <c r="L25" s="88"/>
      <c r="M25" s="89"/>
      <c r="N25" s="87"/>
    </row>
    <row r="26" spans="8:14" x14ac:dyDescent="0.3">
      <c r="L26" s="88"/>
      <c r="M26" s="89"/>
      <c r="N26" s="87"/>
    </row>
    <row r="27" spans="8:14" x14ac:dyDescent="0.3">
      <c r="N27" s="87"/>
    </row>
    <row r="28" spans="8:14" x14ac:dyDescent="0.3">
      <c r="L28" s="90" t="s">
        <v>34</v>
      </c>
      <c r="M28" s="89">
        <f>M20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3">
    <cfRule type="cellIs" dxfId="429" priority="1438" operator="greaterThan">
      <formula>$M$11</formula>
    </cfRule>
    <cfRule type="cellIs" dxfId="428" priority="1439" operator="between">
      <formula>$M$10</formula>
      <formula>$M$11</formula>
    </cfRule>
    <cfRule type="cellIs" dxfId="427" priority="1440" operator="between">
      <formula>$M$9</formula>
      <formula>$M$10</formula>
    </cfRule>
    <cfRule type="cellIs" dxfId="426" priority="1441" operator="lessThan">
      <formula>$M$9</formula>
    </cfRule>
  </conditionalFormatting>
  <conditionalFormatting sqref="M28">
    <cfRule type="cellIs" dxfId="425" priority="1" operator="greaterThan">
      <formula>$M$11</formula>
    </cfRule>
    <cfRule type="cellIs" dxfId="424" priority="2" operator="between">
      <formula>$M$10</formula>
      <formula>$M$11</formula>
    </cfRule>
    <cfRule type="cellIs" dxfId="423" priority="3" operator="between">
      <formula>$M$9</formula>
      <formula>$M$10</formula>
    </cfRule>
    <cfRule type="cellIs" dxfId="422" priority="4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tabSelected="1" zoomScaleNormal="100" workbookViewId="0">
      <pane ySplit="1" topLeftCell="A2" activePane="bottomLeft" state="frozen"/>
      <selection pane="bottomLeft" activeCell="L9" sqref="L9"/>
    </sheetView>
  </sheetViews>
  <sheetFormatPr defaultRowHeight="15.6" x14ac:dyDescent="0.3"/>
  <cols>
    <col min="1" max="1" width="15.8984375" style="49" bestFit="1" customWidth="1"/>
    <col min="2" max="2" width="21.796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165" t="s">
        <v>82</v>
      </c>
      <c r="P1" s="72">
        <v>6</v>
      </c>
      <c r="Q1" s="166" t="s">
        <v>103</v>
      </c>
      <c r="R1" s="164">
        <v>0</v>
      </c>
      <c r="S1" s="167" t="s">
        <v>102</v>
      </c>
      <c r="T1" s="164">
        <f>R1+((P1)/(24*60*10))</f>
        <v>4.1666666666666669E-4</v>
      </c>
    </row>
    <row r="2" spans="1:20" ht="16.8" x14ac:dyDescent="0.3">
      <c r="A2" s="187" t="s">
        <v>109</v>
      </c>
      <c r="B2" s="63" t="s">
        <v>118</v>
      </c>
      <c r="C2" s="64"/>
      <c r="D2" s="58">
        <v>17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13" si="0">IF($E2="þ",$D2,IF($F2="þ",($D2*10),IF($G2="þ",($D2*100),IF($H2="þ",($D2*600),$I2))))</f>
        <v>170</v>
      </c>
      <c r="K2" s="58">
        <f t="shared" ref="K2:K6" si="1">J2+C2</f>
        <v>170</v>
      </c>
      <c r="L2" s="210" t="s">
        <v>83</v>
      </c>
      <c r="M2" s="211" t="str">
        <f t="shared" ref="M2:M13" si="2">IF(C2="","",IF(K2&lt;=$P$1,"þ","q"))</f>
        <v/>
      </c>
    </row>
    <row r="3" spans="1:20" ht="16.8" x14ac:dyDescent="0.3">
      <c r="A3" s="187" t="s">
        <v>109</v>
      </c>
      <c r="B3" s="63" t="s">
        <v>119</v>
      </c>
      <c r="C3" s="64"/>
      <c r="D3" s="58">
        <v>17</v>
      </c>
      <c r="E3" s="59" t="s">
        <v>83</v>
      </c>
      <c r="F3" s="59" t="s">
        <v>83</v>
      </c>
      <c r="G3" s="59" t="s">
        <v>83</v>
      </c>
      <c r="H3" s="59" t="s">
        <v>83</v>
      </c>
      <c r="I3" s="58"/>
      <c r="J3" s="58">
        <f t="shared" si="0"/>
        <v>0</v>
      </c>
      <c r="K3" s="58">
        <f t="shared" ref="K3" si="3">J3+C3</f>
        <v>0</v>
      </c>
      <c r="L3" s="59" t="s">
        <v>83</v>
      </c>
      <c r="M3" s="60" t="str">
        <f t="shared" si="2"/>
        <v/>
      </c>
    </row>
    <row r="4" spans="1:20" ht="16.8" x14ac:dyDescent="0.3">
      <c r="A4" s="187" t="s">
        <v>109</v>
      </c>
      <c r="B4" s="63" t="s">
        <v>120</v>
      </c>
      <c r="C4" s="64"/>
      <c r="D4" s="58">
        <v>17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170</v>
      </c>
      <c r="K4" s="58">
        <f t="shared" si="1"/>
        <v>170</v>
      </c>
      <c r="L4" s="59" t="s">
        <v>83</v>
      </c>
      <c r="M4" s="60" t="str">
        <f t="shared" si="2"/>
        <v/>
      </c>
      <c r="O4" s="73"/>
    </row>
    <row r="5" spans="1:20" ht="16.8" x14ac:dyDescent="0.3">
      <c r="A5" s="187" t="s">
        <v>109</v>
      </c>
      <c r="B5" s="63" t="s">
        <v>141</v>
      </c>
      <c r="C5" s="64">
        <v>6</v>
      </c>
      <c r="D5" s="58">
        <v>17</v>
      </c>
      <c r="E5" s="59" t="s">
        <v>88</v>
      </c>
      <c r="F5" s="59" t="s">
        <v>83</v>
      </c>
      <c r="G5" s="59" t="s">
        <v>83</v>
      </c>
      <c r="H5" s="59" t="s">
        <v>83</v>
      </c>
      <c r="I5" s="58"/>
      <c r="J5" s="58">
        <f t="shared" si="0"/>
        <v>17</v>
      </c>
      <c r="K5" s="58">
        <f t="shared" ref="K5" si="4">J5+C5</f>
        <v>23</v>
      </c>
      <c r="L5" s="59" t="s">
        <v>88</v>
      </c>
      <c r="M5" s="60" t="str">
        <f t="shared" si="2"/>
        <v>q</v>
      </c>
      <c r="O5" s="73"/>
    </row>
    <row r="6" spans="1:20" ht="16.8" x14ac:dyDescent="0.3">
      <c r="A6" s="67" t="s">
        <v>108</v>
      </c>
      <c r="B6" s="63" t="s">
        <v>105</v>
      </c>
      <c r="C6" s="64"/>
      <c r="D6" s="58">
        <v>17</v>
      </c>
      <c r="E6" s="59" t="s">
        <v>83</v>
      </c>
      <c r="F6" s="59" t="s">
        <v>83</v>
      </c>
      <c r="G6" s="59" t="s">
        <v>88</v>
      </c>
      <c r="H6" s="59" t="s">
        <v>83</v>
      </c>
      <c r="I6" s="58"/>
      <c r="J6" s="58">
        <f t="shared" si="0"/>
        <v>1700</v>
      </c>
      <c r="K6" s="58">
        <f t="shared" si="1"/>
        <v>1700</v>
      </c>
      <c r="L6" s="59" t="s">
        <v>83</v>
      </c>
      <c r="M6" s="60" t="str">
        <f t="shared" si="2"/>
        <v/>
      </c>
      <c r="O6" s="73"/>
    </row>
    <row r="7" spans="1:20" ht="16.8" x14ac:dyDescent="0.3">
      <c r="A7" s="67" t="s">
        <v>108</v>
      </c>
      <c r="B7" s="63" t="s">
        <v>107</v>
      </c>
      <c r="C7" s="64">
        <v>1</v>
      </c>
      <c r="D7" s="58">
        <v>17</v>
      </c>
      <c r="E7" s="59" t="s">
        <v>88</v>
      </c>
      <c r="F7" s="59" t="s">
        <v>83</v>
      </c>
      <c r="G7" s="59" t="s">
        <v>83</v>
      </c>
      <c r="H7" s="59" t="s">
        <v>83</v>
      </c>
      <c r="I7" s="58"/>
      <c r="J7" s="58">
        <f t="shared" si="0"/>
        <v>17</v>
      </c>
      <c r="K7" s="58">
        <f t="shared" ref="K7" si="5">J7+C7</f>
        <v>18</v>
      </c>
      <c r="L7" s="59" t="s">
        <v>88</v>
      </c>
      <c r="M7" s="60" t="str">
        <f t="shared" si="2"/>
        <v>q</v>
      </c>
      <c r="O7" s="73"/>
    </row>
    <row r="8" spans="1:20" ht="16.8" x14ac:dyDescent="0.3">
      <c r="A8" s="67" t="s">
        <v>108</v>
      </c>
      <c r="B8" s="63" t="s">
        <v>117</v>
      </c>
      <c r="C8" s="64"/>
      <c r="D8" s="58">
        <v>17</v>
      </c>
      <c r="E8" s="59" t="s">
        <v>83</v>
      </c>
      <c r="F8" s="59" t="s">
        <v>83</v>
      </c>
      <c r="G8" s="59" t="s">
        <v>88</v>
      </c>
      <c r="H8" s="59" t="s">
        <v>83</v>
      </c>
      <c r="I8" s="58"/>
      <c r="J8" s="58">
        <f t="shared" si="0"/>
        <v>1700</v>
      </c>
      <c r="K8" s="58">
        <f t="shared" ref="K8:K11" si="6">J8+C8</f>
        <v>1700</v>
      </c>
      <c r="L8" s="59" t="s">
        <v>83</v>
      </c>
      <c r="M8" s="60" t="str">
        <f t="shared" si="2"/>
        <v/>
      </c>
      <c r="O8" s="73"/>
    </row>
    <row r="9" spans="1:20" ht="16.8" x14ac:dyDescent="0.3">
      <c r="A9" s="148" t="s">
        <v>110</v>
      </c>
      <c r="B9" s="63" t="s">
        <v>143</v>
      </c>
      <c r="C9" s="64">
        <v>1</v>
      </c>
      <c r="D9" s="58">
        <v>17</v>
      </c>
      <c r="E9" s="59" t="s">
        <v>83</v>
      </c>
      <c r="F9" s="59" t="s">
        <v>83</v>
      </c>
      <c r="G9" s="59" t="s">
        <v>83</v>
      </c>
      <c r="H9" s="59" t="s">
        <v>83</v>
      </c>
      <c r="I9" s="58">
        <v>10</v>
      </c>
      <c r="J9" s="58">
        <f t="shared" si="0"/>
        <v>10</v>
      </c>
      <c r="K9" s="58">
        <f t="shared" si="6"/>
        <v>11</v>
      </c>
      <c r="L9" s="59" t="s">
        <v>88</v>
      </c>
      <c r="M9" s="60" t="str">
        <f t="shared" si="2"/>
        <v>q</v>
      </c>
      <c r="O9" s="73"/>
    </row>
    <row r="10" spans="1:20" ht="16.8" x14ac:dyDescent="0.3">
      <c r="A10" s="148" t="s">
        <v>110</v>
      </c>
      <c r="B10" s="63"/>
      <c r="C10" s="64"/>
      <c r="D10" s="58">
        <v>17</v>
      </c>
      <c r="E10" s="59" t="s">
        <v>83</v>
      </c>
      <c r="F10" s="59" t="s">
        <v>83</v>
      </c>
      <c r="G10" s="59" t="s">
        <v>83</v>
      </c>
      <c r="H10" s="59" t="s">
        <v>83</v>
      </c>
      <c r="I10" s="58"/>
      <c r="J10" s="58">
        <f t="shared" si="0"/>
        <v>0</v>
      </c>
      <c r="K10" s="58">
        <f t="shared" ref="K10" si="7">J10+C10</f>
        <v>0</v>
      </c>
      <c r="L10" s="59" t="s">
        <v>83</v>
      </c>
      <c r="M10" s="60" t="str">
        <f t="shared" si="2"/>
        <v/>
      </c>
      <c r="O10" s="73"/>
    </row>
    <row r="11" spans="1:20" ht="16.8" x14ac:dyDescent="0.3">
      <c r="A11" s="66" t="s">
        <v>112</v>
      </c>
      <c r="B11" s="63" t="s">
        <v>106</v>
      </c>
      <c r="C11" s="64"/>
      <c r="D11" s="58">
        <v>17</v>
      </c>
      <c r="E11" s="59" t="s">
        <v>88</v>
      </c>
      <c r="F11" s="59" t="s">
        <v>83</v>
      </c>
      <c r="G11" s="59" t="s">
        <v>83</v>
      </c>
      <c r="H11" s="59" t="s">
        <v>83</v>
      </c>
      <c r="I11" s="58"/>
      <c r="J11" s="58">
        <f t="shared" si="0"/>
        <v>17</v>
      </c>
      <c r="K11" s="58">
        <f t="shared" si="6"/>
        <v>17</v>
      </c>
      <c r="L11" s="59" t="s">
        <v>83</v>
      </c>
      <c r="M11" s="60" t="str">
        <f t="shared" si="2"/>
        <v/>
      </c>
      <c r="O11" s="73"/>
    </row>
    <row r="12" spans="1:20" ht="16.8" x14ac:dyDescent="0.3">
      <c r="A12" s="66" t="s">
        <v>112</v>
      </c>
      <c r="B12" s="63" t="s">
        <v>127</v>
      </c>
      <c r="C12" s="64"/>
      <c r="D12" s="58">
        <v>17</v>
      </c>
      <c r="E12" s="59" t="s">
        <v>88</v>
      </c>
      <c r="F12" s="59" t="s">
        <v>83</v>
      </c>
      <c r="G12" s="59" t="s">
        <v>83</v>
      </c>
      <c r="H12" s="59" t="s">
        <v>83</v>
      </c>
      <c r="I12" s="58"/>
      <c r="J12" s="58">
        <f t="shared" si="0"/>
        <v>17</v>
      </c>
      <c r="K12" s="58">
        <f t="shared" ref="K12" si="8">J12+C12</f>
        <v>17</v>
      </c>
      <c r="L12" s="59" t="s">
        <v>83</v>
      </c>
      <c r="M12" s="60" t="str">
        <f t="shared" si="2"/>
        <v/>
      </c>
      <c r="O12" s="73"/>
    </row>
    <row r="13" spans="1:20" ht="16.8" x14ac:dyDescent="0.3">
      <c r="A13" s="66" t="s">
        <v>112</v>
      </c>
      <c r="B13" s="63" t="s">
        <v>121</v>
      </c>
      <c r="C13" s="64"/>
      <c r="D13" s="58">
        <v>17</v>
      </c>
      <c r="E13" s="59" t="s">
        <v>83</v>
      </c>
      <c r="F13" s="59" t="s">
        <v>88</v>
      </c>
      <c r="G13" s="59" t="s">
        <v>83</v>
      </c>
      <c r="H13" s="59" t="s">
        <v>83</v>
      </c>
      <c r="I13" s="58"/>
      <c r="J13" s="58">
        <f t="shared" si="0"/>
        <v>170</v>
      </c>
      <c r="K13" s="58">
        <f t="shared" ref="K13" si="9">J13+C13</f>
        <v>170</v>
      </c>
      <c r="L13" s="59" t="s">
        <v>83</v>
      </c>
      <c r="M13" s="60" t="str">
        <f t="shared" si="2"/>
        <v/>
      </c>
      <c r="O13" s="73"/>
    </row>
    <row r="14" spans="1:20" x14ac:dyDescent="0.3">
      <c r="O14" s="44"/>
    </row>
    <row r="15" spans="1:20" ht="31.2" x14ac:dyDescent="0.3">
      <c r="A15" s="56" t="s">
        <v>74</v>
      </c>
      <c r="B15" s="62" t="s">
        <v>75</v>
      </c>
      <c r="C15" s="62" t="s">
        <v>76</v>
      </c>
      <c r="D15" s="56" t="s">
        <v>77</v>
      </c>
      <c r="E15" s="56" t="s">
        <v>97</v>
      </c>
      <c r="F15" s="56" t="s">
        <v>96</v>
      </c>
      <c r="G15" s="56" t="s">
        <v>95</v>
      </c>
      <c r="H15" s="56" t="s">
        <v>94</v>
      </c>
      <c r="I15" s="56" t="s">
        <v>98</v>
      </c>
      <c r="J15" s="56" t="s">
        <v>78</v>
      </c>
      <c r="K15" s="56" t="s">
        <v>79</v>
      </c>
      <c r="L15" s="56" t="s">
        <v>80</v>
      </c>
      <c r="M15" s="56" t="s">
        <v>81</v>
      </c>
      <c r="O15" s="183"/>
    </row>
    <row r="16" spans="1:20" ht="16.8" x14ac:dyDescent="0.3">
      <c r="A16" s="65" t="s">
        <v>128</v>
      </c>
      <c r="B16" s="63" t="s">
        <v>133</v>
      </c>
      <c r="C16" s="64">
        <v>4</v>
      </c>
      <c r="D16" s="58">
        <v>20</v>
      </c>
      <c r="E16" s="59" t="s">
        <v>83</v>
      </c>
      <c r="F16" s="59" t="s">
        <v>83</v>
      </c>
      <c r="G16" s="59" t="s">
        <v>83</v>
      </c>
      <c r="H16" s="59" t="s">
        <v>88</v>
      </c>
      <c r="I16" s="58"/>
      <c r="J16" s="58">
        <f t="shared" ref="J16:J25" si="10">IF($E16="þ",$D16,IF($F16="þ",($D16*10),IF($G16="þ",($D16*100),IF($H16="þ",($D16*600),$I16))))</f>
        <v>12000</v>
      </c>
      <c r="K16" s="58">
        <f t="shared" ref="K16:K17" si="11">J16+C16</f>
        <v>12004</v>
      </c>
      <c r="L16" s="59" t="s">
        <v>88</v>
      </c>
      <c r="M16" s="60" t="str">
        <f t="shared" ref="M16:M25" si="12">IF(C16="","",IF(K16&lt;=$P$1,"þ","q"))</f>
        <v>q</v>
      </c>
    </row>
    <row r="17" spans="1:13" ht="16.8" x14ac:dyDescent="0.3">
      <c r="A17" s="65"/>
      <c r="B17" s="63"/>
      <c r="C17" s="64"/>
      <c r="D17" s="58"/>
      <c r="E17" s="59" t="s">
        <v>83</v>
      </c>
      <c r="F17" s="59" t="s">
        <v>83</v>
      </c>
      <c r="G17" s="59" t="s">
        <v>83</v>
      </c>
      <c r="H17" s="59" t="s">
        <v>83</v>
      </c>
      <c r="I17" s="58"/>
      <c r="J17" s="58">
        <f t="shared" si="10"/>
        <v>0</v>
      </c>
      <c r="K17" s="58">
        <f t="shared" si="11"/>
        <v>0</v>
      </c>
      <c r="L17" s="59" t="s">
        <v>83</v>
      </c>
      <c r="M17" s="60" t="str">
        <f t="shared" si="12"/>
        <v/>
      </c>
    </row>
    <row r="18" spans="1:13" ht="16.8" x14ac:dyDescent="0.3">
      <c r="A18" s="65"/>
      <c r="B18" s="63"/>
      <c r="C18" s="64"/>
      <c r="D18" s="58"/>
      <c r="E18" s="59" t="s">
        <v>83</v>
      </c>
      <c r="F18" s="59" t="s">
        <v>83</v>
      </c>
      <c r="G18" s="59" t="s">
        <v>83</v>
      </c>
      <c r="H18" s="59" t="s">
        <v>83</v>
      </c>
      <c r="I18" s="58"/>
      <c r="J18" s="58">
        <f t="shared" si="10"/>
        <v>0</v>
      </c>
      <c r="K18" s="58">
        <f t="shared" ref="K18" si="13">J18+C18</f>
        <v>0</v>
      </c>
      <c r="L18" s="59" t="s">
        <v>83</v>
      </c>
      <c r="M18" s="60" t="str">
        <f t="shared" si="12"/>
        <v/>
      </c>
    </row>
    <row r="19" spans="1:13" ht="16.8" x14ac:dyDescent="0.3">
      <c r="A19" s="170"/>
      <c r="B19" s="63"/>
      <c r="C19" s="64"/>
      <c r="D19" s="58"/>
      <c r="E19" s="59" t="s">
        <v>83</v>
      </c>
      <c r="F19" s="59" t="s">
        <v>83</v>
      </c>
      <c r="G19" s="59" t="s">
        <v>83</v>
      </c>
      <c r="H19" s="59" t="s">
        <v>83</v>
      </c>
      <c r="I19" s="58"/>
      <c r="J19" s="58">
        <f t="shared" si="10"/>
        <v>0</v>
      </c>
      <c r="K19" s="58">
        <f t="shared" ref="K19" si="14">J19+C19</f>
        <v>0</v>
      </c>
      <c r="L19" s="59" t="s">
        <v>83</v>
      </c>
      <c r="M19" s="60" t="str">
        <f t="shared" si="12"/>
        <v/>
      </c>
    </row>
    <row r="20" spans="1:13" ht="16.8" x14ac:dyDescent="0.3">
      <c r="A20" s="170"/>
      <c r="B20" s="63"/>
      <c r="C20" s="64"/>
      <c r="D20" s="58"/>
      <c r="E20" s="59" t="s">
        <v>83</v>
      </c>
      <c r="F20" s="59" t="s">
        <v>83</v>
      </c>
      <c r="G20" s="59" t="s">
        <v>83</v>
      </c>
      <c r="H20" s="59" t="s">
        <v>83</v>
      </c>
      <c r="I20" s="58"/>
      <c r="J20" s="58">
        <f t="shared" si="10"/>
        <v>0</v>
      </c>
      <c r="K20" s="58">
        <f t="shared" ref="K20" si="15">J20+C20</f>
        <v>0</v>
      </c>
      <c r="L20" s="59" t="s">
        <v>83</v>
      </c>
      <c r="M20" s="60" t="str">
        <f t="shared" si="12"/>
        <v/>
      </c>
    </row>
    <row r="21" spans="1:13" ht="16.8" x14ac:dyDescent="0.3">
      <c r="A21" s="170"/>
      <c r="B21" s="63"/>
      <c r="C21" s="64"/>
      <c r="D21" s="58"/>
      <c r="E21" s="59" t="s">
        <v>83</v>
      </c>
      <c r="F21" s="59" t="s">
        <v>83</v>
      </c>
      <c r="G21" s="59" t="s">
        <v>83</v>
      </c>
      <c r="H21" s="59" t="s">
        <v>83</v>
      </c>
      <c r="I21" s="58"/>
      <c r="J21" s="58">
        <f t="shared" si="10"/>
        <v>0</v>
      </c>
      <c r="K21" s="58">
        <f t="shared" ref="K21:K22" si="16">J21+C21</f>
        <v>0</v>
      </c>
      <c r="L21" s="59" t="s">
        <v>83</v>
      </c>
      <c r="M21" s="60" t="str">
        <f t="shared" si="12"/>
        <v/>
      </c>
    </row>
    <row r="22" spans="1:13" ht="16.8" x14ac:dyDescent="0.3">
      <c r="A22" s="170"/>
      <c r="B22" s="63"/>
      <c r="C22" s="64"/>
      <c r="D22" s="58"/>
      <c r="E22" s="59" t="s">
        <v>83</v>
      </c>
      <c r="F22" s="59" t="s">
        <v>83</v>
      </c>
      <c r="G22" s="59" t="s">
        <v>83</v>
      </c>
      <c r="H22" s="59" t="s">
        <v>83</v>
      </c>
      <c r="I22" s="58"/>
      <c r="J22" s="58">
        <f t="shared" si="10"/>
        <v>0</v>
      </c>
      <c r="K22" s="58">
        <f t="shared" si="16"/>
        <v>0</v>
      </c>
      <c r="L22" s="59" t="s">
        <v>83</v>
      </c>
      <c r="M22" s="60" t="str">
        <f t="shared" si="12"/>
        <v/>
      </c>
    </row>
    <row r="23" spans="1:13" ht="16.8" x14ac:dyDescent="0.3">
      <c r="A23" s="170"/>
      <c r="B23" s="63"/>
      <c r="C23" s="64"/>
      <c r="D23" s="58"/>
      <c r="E23" s="59" t="s">
        <v>83</v>
      </c>
      <c r="F23" s="59" t="s">
        <v>83</v>
      </c>
      <c r="G23" s="59" t="s">
        <v>83</v>
      </c>
      <c r="H23" s="59" t="s">
        <v>83</v>
      </c>
      <c r="I23" s="58"/>
      <c r="J23" s="58">
        <f t="shared" si="10"/>
        <v>0</v>
      </c>
      <c r="K23" s="58">
        <f t="shared" ref="K23" si="17">J23+C23</f>
        <v>0</v>
      </c>
      <c r="L23" s="59" t="s">
        <v>83</v>
      </c>
      <c r="M23" s="60" t="str">
        <f t="shared" si="12"/>
        <v/>
      </c>
    </row>
    <row r="24" spans="1:13" ht="16.8" x14ac:dyDescent="0.3">
      <c r="A24" s="170"/>
      <c r="B24" s="63"/>
      <c r="C24" s="64"/>
      <c r="D24" s="58"/>
      <c r="E24" s="59" t="s">
        <v>83</v>
      </c>
      <c r="F24" s="59" t="s">
        <v>83</v>
      </c>
      <c r="G24" s="59" t="s">
        <v>83</v>
      </c>
      <c r="H24" s="59" t="s">
        <v>83</v>
      </c>
      <c r="I24" s="58"/>
      <c r="J24" s="58">
        <f t="shared" si="10"/>
        <v>0</v>
      </c>
      <c r="K24" s="58">
        <f t="shared" ref="K24" si="18">J24+C24</f>
        <v>0</v>
      </c>
      <c r="L24" s="59" t="s">
        <v>83</v>
      </c>
      <c r="M24" s="60" t="str">
        <f t="shared" si="12"/>
        <v/>
      </c>
    </row>
    <row r="25" spans="1:13" ht="16.8" x14ac:dyDescent="0.3">
      <c r="A25" s="170"/>
      <c r="B25" s="63"/>
      <c r="C25" s="64"/>
      <c r="D25" s="58"/>
      <c r="E25" s="59" t="s">
        <v>83</v>
      </c>
      <c r="F25" s="59" t="s">
        <v>83</v>
      </c>
      <c r="G25" s="59" t="s">
        <v>83</v>
      </c>
      <c r="H25" s="59" t="s">
        <v>83</v>
      </c>
      <c r="I25" s="58"/>
      <c r="J25" s="58">
        <f t="shared" si="10"/>
        <v>0</v>
      </c>
      <c r="K25" s="58">
        <f t="shared" ref="K25" si="19">J25+C25</f>
        <v>0</v>
      </c>
      <c r="L25" s="59" t="s">
        <v>83</v>
      </c>
      <c r="M25" s="60" t="str">
        <f t="shared" si="12"/>
        <v/>
      </c>
    </row>
  </sheetData>
  <sortState xmlns:xlrd2="http://schemas.microsoft.com/office/spreadsheetml/2017/richdata2" ref="A2:M14">
    <sortCondition ref="A2:A14"/>
    <sortCondition ref="C2:C14"/>
  </sortState>
  <conditionalFormatting sqref="M4 E19:E20 G19:H20">
    <cfRule type="cellIs" dxfId="421" priority="2153" stopIfTrue="1" operator="equal">
      <formula>"þ"</formula>
    </cfRule>
  </conditionalFormatting>
  <conditionalFormatting sqref="K4 K2">
    <cfRule type="cellIs" dxfId="420" priority="2152" operator="lessThan">
      <formula>$P$1</formula>
    </cfRule>
  </conditionalFormatting>
  <conditionalFormatting sqref="L14:M14">
    <cfRule type="cellIs" dxfId="419" priority="2151" stopIfTrue="1" operator="equal">
      <formula>"þ"</formula>
    </cfRule>
  </conditionalFormatting>
  <conditionalFormatting sqref="P1">
    <cfRule type="cellIs" dxfId="418" priority="2135" operator="equal">
      <formula>0</formula>
    </cfRule>
  </conditionalFormatting>
  <conditionalFormatting sqref="M6">
    <cfRule type="cellIs" dxfId="417" priority="2056" stopIfTrue="1" operator="equal">
      <formula>"þ"</formula>
    </cfRule>
  </conditionalFormatting>
  <conditionalFormatting sqref="M6">
    <cfRule type="cellIs" dxfId="416" priority="2055" stopIfTrue="1" operator="equal">
      <formula>"þ"</formula>
    </cfRule>
  </conditionalFormatting>
  <conditionalFormatting sqref="K6">
    <cfRule type="cellIs" dxfId="415" priority="2054" operator="lessThan">
      <formula>$P$1</formula>
    </cfRule>
  </conditionalFormatting>
  <conditionalFormatting sqref="E6 H6">
    <cfRule type="cellIs" dxfId="414" priority="2053" stopIfTrue="1" operator="equal">
      <formula>"þ"</formula>
    </cfRule>
  </conditionalFormatting>
  <conditionalFormatting sqref="E6 H6">
    <cfRule type="cellIs" dxfId="413" priority="2052" stopIfTrue="1" operator="equal">
      <formula>"þ"</formula>
    </cfRule>
  </conditionalFormatting>
  <conditionalFormatting sqref="G6">
    <cfRule type="cellIs" dxfId="412" priority="2051" stopIfTrue="1" operator="equal">
      <formula>"þ"</formula>
    </cfRule>
  </conditionalFormatting>
  <conditionalFormatting sqref="G6">
    <cfRule type="cellIs" dxfId="411" priority="2050" stopIfTrue="1" operator="equal">
      <formula>"þ"</formula>
    </cfRule>
  </conditionalFormatting>
  <conditionalFormatting sqref="H2">
    <cfRule type="cellIs" dxfId="410" priority="2049" stopIfTrue="1" operator="equal">
      <formula>"þ"</formula>
    </cfRule>
  </conditionalFormatting>
  <conditionalFormatting sqref="H2">
    <cfRule type="cellIs" dxfId="409" priority="2048" stopIfTrue="1" operator="equal">
      <formula>"þ"</formula>
    </cfRule>
  </conditionalFormatting>
  <conditionalFormatting sqref="F6">
    <cfRule type="cellIs" dxfId="408" priority="2046" stopIfTrue="1" operator="equal">
      <formula>"þ"</formula>
    </cfRule>
  </conditionalFormatting>
  <conditionalFormatting sqref="E2">
    <cfRule type="cellIs" dxfId="407" priority="1998" stopIfTrue="1" operator="equal">
      <formula>"þ"</formula>
    </cfRule>
  </conditionalFormatting>
  <conditionalFormatting sqref="G2">
    <cfRule type="cellIs" dxfId="406" priority="1997" stopIfTrue="1" operator="equal">
      <formula>"þ"</formula>
    </cfRule>
  </conditionalFormatting>
  <conditionalFormatting sqref="F2">
    <cfRule type="cellIs" dxfId="405" priority="1935" stopIfTrue="1" operator="equal">
      <formula>"þ"</formula>
    </cfRule>
  </conditionalFormatting>
  <conditionalFormatting sqref="T1">
    <cfRule type="cellIs" dxfId="404" priority="1731" operator="equal">
      <formula>0</formula>
    </cfRule>
  </conditionalFormatting>
  <conditionalFormatting sqref="R1">
    <cfRule type="cellIs" dxfId="403" priority="1733" operator="equal">
      <formula>0</formula>
    </cfRule>
  </conditionalFormatting>
  <conditionalFormatting sqref="K19">
    <cfRule type="cellIs" dxfId="402" priority="1416" operator="lessThan">
      <formula>$P$1</formula>
    </cfRule>
  </conditionalFormatting>
  <conditionalFormatting sqref="K19">
    <cfRule type="cellIs" dxfId="401" priority="1414" operator="lessThan">
      <formula>$P$1</formula>
    </cfRule>
  </conditionalFormatting>
  <conditionalFormatting sqref="K19">
    <cfRule type="cellIs" dxfId="400" priority="1412" operator="lessThan">
      <formula>$P$1</formula>
    </cfRule>
  </conditionalFormatting>
  <conditionalFormatting sqref="K19">
    <cfRule type="cellIs" dxfId="399" priority="1410" operator="lessThan">
      <formula>$P$1</formula>
    </cfRule>
  </conditionalFormatting>
  <conditionalFormatting sqref="E19 H19">
    <cfRule type="cellIs" dxfId="398" priority="1409" stopIfTrue="1" operator="equal">
      <formula>"þ"</formula>
    </cfRule>
  </conditionalFormatting>
  <conditionalFormatting sqref="E19 H19">
    <cfRule type="cellIs" dxfId="397" priority="1408" stopIfTrue="1" operator="equal">
      <formula>"þ"</formula>
    </cfRule>
  </conditionalFormatting>
  <conditionalFormatting sqref="G19">
    <cfRule type="cellIs" dxfId="396" priority="1407" stopIfTrue="1" operator="equal">
      <formula>"þ"</formula>
    </cfRule>
  </conditionalFormatting>
  <conditionalFormatting sqref="G19">
    <cfRule type="cellIs" dxfId="395" priority="1406" stopIfTrue="1" operator="equal">
      <formula>"þ"</formula>
    </cfRule>
  </conditionalFormatting>
  <conditionalFormatting sqref="E19">
    <cfRule type="cellIs" dxfId="394" priority="1405" stopIfTrue="1" operator="equal">
      <formula>"þ"</formula>
    </cfRule>
  </conditionalFormatting>
  <conditionalFormatting sqref="E19">
    <cfRule type="cellIs" dxfId="393" priority="1404" stopIfTrue="1" operator="equal">
      <formula>"þ"</formula>
    </cfRule>
  </conditionalFormatting>
  <conditionalFormatting sqref="E19">
    <cfRule type="cellIs" dxfId="392" priority="1397" stopIfTrue="1" operator="equal">
      <formula>"þ"</formula>
    </cfRule>
  </conditionalFormatting>
  <conditionalFormatting sqref="E19">
    <cfRule type="cellIs" dxfId="391" priority="1396" stopIfTrue="1" operator="equal">
      <formula>"þ"</formula>
    </cfRule>
  </conditionalFormatting>
  <conditionalFormatting sqref="G3">
    <cfRule type="cellIs" dxfId="390" priority="1336" stopIfTrue="1" operator="equal">
      <formula>"þ"</formula>
    </cfRule>
  </conditionalFormatting>
  <conditionalFormatting sqref="M3">
    <cfRule type="cellIs" dxfId="389" priority="1342" stopIfTrue="1" operator="equal">
      <formula>"þ"</formula>
    </cfRule>
  </conditionalFormatting>
  <conditionalFormatting sqref="K3">
    <cfRule type="cellIs" dxfId="388" priority="1341" operator="lessThan">
      <formula>$P$1</formula>
    </cfRule>
  </conditionalFormatting>
  <conditionalFormatting sqref="G3">
    <cfRule type="cellIs" dxfId="387" priority="1333" stopIfTrue="1" operator="equal">
      <formula>"þ"</formula>
    </cfRule>
  </conditionalFormatting>
  <conditionalFormatting sqref="K20">
    <cfRule type="cellIs" dxfId="386" priority="1267" operator="lessThan">
      <formula>$P$1</formula>
    </cfRule>
  </conditionalFormatting>
  <conditionalFormatting sqref="K20">
    <cfRule type="cellIs" dxfId="385" priority="1265" operator="lessThan">
      <formula>$P$1</formula>
    </cfRule>
  </conditionalFormatting>
  <conditionalFormatting sqref="K20">
    <cfRule type="cellIs" dxfId="384" priority="1263" operator="lessThan">
      <formula>$P$1</formula>
    </cfRule>
  </conditionalFormatting>
  <conditionalFormatting sqref="K20">
    <cfRule type="cellIs" dxfId="383" priority="1261" operator="lessThan">
      <formula>$P$1</formula>
    </cfRule>
  </conditionalFormatting>
  <conditionalFormatting sqref="E20 H20">
    <cfRule type="cellIs" dxfId="382" priority="1260" stopIfTrue="1" operator="equal">
      <formula>"þ"</formula>
    </cfRule>
  </conditionalFormatting>
  <conditionalFormatting sqref="E20 H20">
    <cfRule type="cellIs" dxfId="381" priority="1259" stopIfTrue="1" operator="equal">
      <formula>"þ"</formula>
    </cfRule>
  </conditionalFormatting>
  <conditionalFormatting sqref="G20">
    <cfRule type="cellIs" dxfId="380" priority="1258" stopIfTrue="1" operator="equal">
      <formula>"þ"</formula>
    </cfRule>
  </conditionalFormatting>
  <conditionalFormatting sqref="G20">
    <cfRule type="cellIs" dxfId="379" priority="1257" stopIfTrue="1" operator="equal">
      <formula>"þ"</formula>
    </cfRule>
  </conditionalFormatting>
  <conditionalFormatting sqref="E20">
    <cfRule type="cellIs" dxfId="378" priority="1256" stopIfTrue="1" operator="equal">
      <formula>"þ"</formula>
    </cfRule>
  </conditionalFormatting>
  <conditionalFormatting sqref="E20">
    <cfRule type="cellIs" dxfId="377" priority="1255" stopIfTrue="1" operator="equal">
      <formula>"þ"</formula>
    </cfRule>
  </conditionalFormatting>
  <conditionalFormatting sqref="E20">
    <cfRule type="cellIs" dxfId="376" priority="1248" stopIfTrue="1" operator="equal">
      <formula>"þ"</formula>
    </cfRule>
  </conditionalFormatting>
  <conditionalFormatting sqref="E20">
    <cfRule type="cellIs" dxfId="375" priority="1247" stopIfTrue="1" operator="equal">
      <formula>"þ"</formula>
    </cfRule>
  </conditionalFormatting>
  <conditionalFormatting sqref="E19">
    <cfRule type="cellIs" dxfId="374" priority="1093" stopIfTrue="1" operator="equal">
      <formula>"þ"</formula>
    </cfRule>
  </conditionalFormatting>
  <conditionalFormatting sqref="E19">
    <cfRule type="cellIs" dxfId="373" priority="1092" stopIfTrue="1" operator="equal">
      <formula>"þ"</formula>
    </cfRule>
  </conditionalFormatting>
  <conditionalFormatting sqref="E19">
    <cfRule type="cellIs" dxfId="372" priority="1089" stopIfTrue="1" operator="equal">
      <formula>"þ"</formula>
    </cfRule>
  </conditionalFormatting>
  <conditionalFormatting sqref="E19">
    <cfRule type="cellIs" dxfId="371" priority="1088" stopIfTrue="1" operator="equal">
      <formula>"þ"</formula>
    </cfRule>
  </conditionalFormatting>
  <conditionalFormatting sqref="E19">
    <cfRule type="cellIs" dxfId="370" priority="1087" stopIfTrue="1" operator="equal">
      <formula>"þ"</formula>
    </cfRule>
  </conditionalFormatting>
  <conditionalFormatting sqref="E19">
    <cfRule type="cellIs" dxfId="369" priority="1086" stopIfTrue="1" operator="equal">
      <formula>"þ"</formula>
    </cfRule>
  </conditionalFormatting>
  <conditionalFormatting sqref="E21:H22">
    <cfRule type="cellIs" dxfId="368" priority="980" stopIfTrue="1" operator="equal">
      <formula>"þ"</formula>
    </cfRule>
  </conditionalFormatting>
  <conditionalFormatting sqref="K21:K22">
    <cfRule type="cellIs" dxfId="367" priority="978" operator="lessThan">
      <formula>$P$1</formula>
    </cfRule>
  </conditionalFormatting>
  <conditionalFormatting sqref="K21:K22">
    <cfRule type="cellIs" dxfId="366" priority="976" operator="lessThan">
      <formula>$P$1</formula>
    </cfRule>
  </conditionalFormatting>
  <conditionalFormatting sqref="K21:K22">
    <cfRule type="cellIs" dxfId="365" priority="974" operator="lessThan">
      <formula>$P$1</formula>
    </cfRule>
  </conditionalFormatting>
  <conditionalFormatting sqref="K21:K22">
    <cfRule type="cellIs" dxfId="364" priority="972" operator="lessThan">
      <formula>$P$1</formula>
    </cfRule>
  </conditionalFormatting>
  <conditionalFormatting sqref="E21:E22 H21:H22">
    <cfRule type="cellIs" dxfId="363" priority="971" stopIfTrue="1" operator="equal">
      <formula>"þ"</formula>
    </cfRule>
  </conditionalFormatting>
  <conditionalFormatting sqref="E21:E22 H21:H22">
    <cfRule type="cellIs" dxfId="362" priority="970" stopIfTrue="1" operator="equal">
      <formula>"þ"</formula>
    </cfRule>
  </conditionalFormatting>
  <conditionalFormatting sqref="G21:G22">
    <cfRule type="cellIs" dxfId="361" priority="969" stopIfTrue="1" operator="equal">
      <formula>"þ"</formula>
    </cfRule>
  </conditionalFormatting>
  <conditionalFormatting sqref="G21:G22">
    <cfRule type="cellIs" dxfId="360" priority="968" stopIfTrue="1" operator="equal">
      <formula>"þ"</formula>
    </cfRule>
  </conditionalFormatting>
  <conditionalFormatting sqref="E21:E22">
    <cfRule type="cellIs" dxfId="359" priority="967" stopIfTrue="1" operator="equal">
      <formula>"þ"</formula>
    </cfRule>
  </conditionalFormatting>
  <conditionalFormatting sqref="E21:E22">
    <cfRule type="cellIs" dxfId="358" priority="966" stopIfTrue="1" operator="equal">
      <formula>"þ"</formula>
    </cfRule>
  </conditionalFormatting>
  <conditionalFormatting sqref="F21:F22">
    <cfRule type="cellIs" dxfId="357" priority="963" stopIfTrue="1" operator="equal">
      <formula>"þ"</formula>
    </cfRule>
  </conditionalFormatting>
  <conditionalFormatting sqref="F21:F22">
    <cfRule type="cellIs" dxfId="356" priority="962" stopIfTrue="1" operator="equal">
      <formula>"þ"</formula>
    </cfRule>
  </conditionalFormatting>
  <conditionalFormatting sqref="F21:F22">
    <cfRule type="cellIs" dxfId="355" priority="961" stopIfTrue="1" operator="equal">
      <formula>"þ"</formula>
    </cfRule>
  </conditionalFormatting>
  <conditionalFormatting sqref="F21:F22">
    <cfRule type="cellIs" dxfId="354" priority="960" stopIfTrue="1" operator="equal">
      <formula>"þ"</formula>
    </cfRule>
  </conditionalFormatting>
  <conditionalFormatting sqref="E21:E22">
    <cfRule type="cellIs" dxfId="353" priority="959" stopIfTrue="1" operator="equal">
      <formula>"þ"</formula>
    </cfRule>
  </conditionalFormatting>
  <conditionalFormatting sqref="E21:E22">
    <cfRule type="cellIs" dxfId="352" priority="958" stopIfTrue="1" operator="equal">
      <formula>"þ"</formula>
    </cfRule>
  </conditionalFormatting>
  <conditionalFormatting sqref="E20">
    <cfRule type="cellIs" dxfId="351" priority="955" stopIfTrue="1" operator="equal">
      <formula>"þ"</formula>
    </cfRule>
  </conditionalFormatting>
  <conditionalFormatting sqref="E20">
    <cfRule type="cellIs" dxfId="350" priority="954" stopIfTrue="1" operator="equal">
      <formula>"þ"</formula>
    </cfRule>
  </conditionalFormatting>
  <conditionalFormatting sqref="E20">
    <cfRule type="cellIs" dxfId="349" priority="953" stopIfTrue="1" operator="equal">
      <formula>"þ"</formula>
    </cfRule>
  </conditionalFormatting>
  <conditionalFormatting sqref="E20">
    <cfRule type="cellIs" dxfId="348" priority="952" stopIfTrue="1" operator="equal">
      <formula>"þ"</formula>
    </cfRule>
  </conditionalFormatting>
  <conditionalFormatting sqref="F21:F22">
    <cfRule type="cellIs" dxfId="347" priority="951" stopIfTrue="1" operator="equal">
      <formula>"þ"</formula>
    </cfRule>
  </conditionalFormatting>
  <conditionalFormatting sqref="F21:F22">
    <cfRule type="cellIs" dxfId="346" priority="950" stopIfTrue="1" operator="equal">
      <formula>"þ"</formula>
    </cfRule>
  </conditionalFormatting>
  <conditionalFormatting sqref="E21:E22">
    <cfRule type="cellIs" dxfId="345" priority="949" stopIfTrue="1" operator="equal">
      <formula>"þ"</formula>
    </cfRule>
  </conditionalFormatting>
  <conditionalFormatting sqref="E21:E22">
    <cfRule type="cellIs" dxfId="344" priority="948" stopIfTrue="1" operator="equal">
      <formula>"þ"</formula>
    </cfRule>
  </conditionalFormatting>
  <conditionalFormatting sqref="E21:E22">
    <cfRule type="cellIs" dxfId="343" priority="947" stopIfTrue="1" operator="equal">
      <formula>"þ"</formula>
    </cfRule>
  </conditionalFormatting>
  <conditionalFormatting sqref="E21:E22">
    <cfRule type="cellIs" dxfId="342" priority="946" stopIfTrue="1" operator="equal">
      <formula>"þ"</formula>
    </cfRule>
  </conditionalFormatting>
  <conditionalFormatting sqref="H3">
    <cfRule type="cellIs" dxfId="341" priority="937" stopIfTrue="1" operator="equal">
      <formula>"þ"</formula>
    </cfRule>
  </conditionalFormatting>
  <conditionalFormatting sqref="F3">
    <cfRule type="cellIs" dxfId="340" priority="936" stopIfTrue="1" operator="equal">
      <formula>"þ"</formula>
    </cfRule>
  </conditionalFormatting>
  <conditionalFormatting sqref="F3">
    <cfRule type="cellIs" dxfId="339" priority="935" stopIfTrue="1" operator="equal">
      <formula>"þ"</formula>
    </cfRule>
  </conditionalFormatting>
  <conditionalFormatting sqref="L23">
    <cfRule type="cellIs" dxfId="338" priority="894" stopIfTrue="1" operator="equal">
      <formula>"þ"</formula>
    </cfRule>
  </conditionalFormatting>
  <conditionalFormatting sqref="L23">
    <cfRule type="cellIs" dxfId="337" priority="893" stopIfTrue="1" operator="equal">
      <formula>"þ"</formula>
    </cfRule>
  </conditionalFormatting>
  <conditionalFormatting sqref="L21:L22">
    <cfRule type="cellIs" dxfId="336" priority="923" stopIfTrue="1" operator="equal">
      <formula>"þ"</formula>
    </cfRule>
  </conditionalFormatting>
  <conditionalFormatting sqref="L21:L22">
    <cfRule type="cellIs" dxfId="335" priority="922" stopIfTrue="1" operator="equal">
      <formula>"þ"</formula>
    </cfRule>
  </conditionalFormatting>
  <conditionalFormatting sqref="E23:H23">
    <cfRule type="cellIs" dxfId="334" priority="921" stopIfTrue="1" operator="equal">
      <formula>"þ"</formula>
    </cfRule>
  </conditionalFormatting>
  <conditionalFormatting sqref="K23">
    <cfRule type="cellIs" dxfId="333" priority="919" operator="lessThan">
      <formula>$P$1</formula>
    </cfRule>
  </conditionalFormatting>
  <conditionalFormatting sqref="K23">
    <cfRule type="cellIs" dxfId="332" priority="917" operator="lessThan">
      <formula>$P$1</formula>
    </cfRule>
  </conditionalFormatting>
  <conditionalFormatting sqref="K23">
    <cfRule type="cellIs" dxfId="331" priority="915" operator="lessThan">
      <formula>$P$1</formula>
    </cfRule>
  </conditionalFormatting>
  <conditionalFormatting sqref="K23">
    <cfRule type="cellIs" dxfId="330" priority="913" operator="lessThan">
      <formula>$P$1</formula>
    </cfRule>
  </conditionalFormatting>
  <conditionalFormatting sqref="E23 H23">
    <cfRule type="cellIs" dxfId="329" priority="912" stopIfTrue="1" operator="equal">
      <formula>"þ"</formula>
    </cfRule>
  </conditionalFormatting>
  <conditionalFormatting sqref="E23 H23">
    <cfRule type="cellIs" dxfId="328" priority="911" stopIfTrue="1" operator="equal">
      <formula>"þ"</formula>
    </cfRule>
  </conditionalFormatting>
  <conditionalFormatting sqref="G23">
    <cfRule type="cellIs" dxfId="327" priority="910" stopIfTrue="1" operator="equal">
      <formula>"þ"</formula>
    </cfRule>
  </conditionalFormatting>
  <conditionalFormatting sqref="G23">
    <cfRule type="cellIs" dxfId="326" priority="909" stopIfTrue="1" operator="equal">
      <formula>"þ"</formula>
    </cfRule>
  </conditionalFormatting>
  <conditionalFormatting sqref="E23">
    <cfRule type="cellIs" dxfId="325" priority="908" stopIfTrue="1" operator="equal">
      <formula>"þ"</formula>
    </cfRule>
  </conditionalFormatting>
  <conditionalFormatting sqref="E23">
    <cfRule type="cellIs" dxfId="324" priority="907" stopIfTrue="1" operator="equal">
      <formula>"þ"</formula>
    </cfRule>
  </conditionalFormatting>
  <conditionalFormatting sqref="F23">
    <cfRule type="cellIs" dxfId="323" priority="906" stopIfTrue="1" operator="equal">
      <formula>"þ"</formula>
    </cfRule>
  </conditionalFormatting>
  <conditionalFormatting sqref="F23">
    <cfRule type="cellIs" dxfId="322" priority="905" stopIfTrue="1" operator="equal">
      <formula>"þ"</formula>
    </cfRule>
  </conditionalFormatting>
  <conditionalFormatting sqref="F23">
    <cfRule type="cellIs" dxfId="321" priority="904" stopIfTrue="1" operator="equal">
      <formula>"þ"</formula>
    </cfRule>
  </conditionalFormatting>
  <conditionalFormatting sqref="F23">
    <cfRule type="cellIs" dxfId="320" priority="903" stopIfTrue="1" operator="equal">
      <formula>"þ"</formula>
    </cfRule>
  </conditionalFormatting>
  <conditionalFormatting sqref="E23">
    <cfRule type="cellIs" dxfId="319" priority="902" stopIfTrue="1" operator="equal">
      <formula>"þ"</formula>
    </cfRule>
  </conditionalFormatting>
  <conditionalFormatting sqref="E23">
    <cfRule type="cellIs" dxfId="318" priority="901" stopIfTrue="1" operator="equal">
      <formula>"þ"</formula>
    </cfRule>
  </conditionalFormatting>
  <conditionalFormatting sqref="F23">
    <cfRule type="cellIs" dxfId="317" priority="900" stopIfTrue="1" operator="equal">
      <formula>"þ"</formula>
    </cfRule>
  </conditionalFormatting>
  <conditionalFormatting sqref="F23">
    <cfRule type="cellIs" dxfId="316" priority="899" stopIfTrue="1" operator="equal">
      <formula>"þ"</formula>
    </cfRule>
  </conditionalFormatting>
  <conditionalFormatting sqref="E23">
    <cfRule type="cellIs" dxfId="315" priority="898" stopIfTrue="1" operator="equal">
      <formula>"þ"</formula>
    </cfRule>
  </conditionalFormatting>
  <conditionalFormatting sqref="E23">
    <cfRule type="cellIs" dxfId="314" priority="897" stopIfTrue="1" operator="equal">
      <formula>"þ"</formula>
    </cfRule>
  </conditionalFormatting>
  <conditionalFormatting sqref="E23">
    <cfRule type="cellIs" dxfId="313" priority="896" stopIfTrue="1" operator="equal">
      <formula>"þ"</formula>
    </cfRule>
  </conditionalFormatting>
  <conditionalFormatting sqref="E23">
    <cfRule type="cellIs" dxfId="312" priority="895" stopIfTrue="1" operator="equal">
      <formula>"þ"</formula>
    </cfRule>
  </conditionalFormatting>
  <conditionalFormatting sqref="G4">
    <cfRule type="cellIs" dxfId="311" priority="734" stopIfTrue="1" operator="equal">
      <formula>"þ"</formula>
    </cfRule>
  </conditionalFormatting>
  <conditionalFormatting sqref="G4">
    <cfRule type="cellIs" dxfId="310" priority="733" stopIfTrue="1" operator="equal">
      <formula>"þ"</formula>
    </cfRule>
  </conditionalFormatting>
  <conditionalFormatting sqref="G4">
    <cfRule type="cellIs" dxfId="309" priority="732" stopIfTrue="1" operator="equal">
      <formula>"þ"</formula>
    </cfRule>
  </conditionalFormatting>
  <conditionalFormatting sqref="G4">
    <cfRule type="cellIs" dxfId="308" priority="731" stopIfTrue="1" operator="equal">
      <formula>"þ"</formula>
    </cfRule>
  </conditionalFormatting>
  <conditionalFormatting sqref="G4">
    <cfRule type="cellIs" dxfId="307" priority="735" stopIfTrue="1" operator="equal">
      <formula>"þ"</formula>
    </cfRule>
  </conditionalFormatting>
  <conditionalFormatting sqref="H4">
    <cfRule type="cellIs" dxfId="306" priority="730" stopIfTrue="1" operator="equal">
      <formula>"þ"</formula>
    </cfRule>
  </conditionalFormatting>
  <conditionalFormatting sqref="H4">
    <cfRule type="cellIs" dxfId="305" priority="729" stopIfTrue="1" operator="equal">
      <formula>"þ"</formula>
    </cfRule>
  </conditionalFormatting>
  <conditionalFormatting sqref="G4">
    <cfRule type="cellIs" dxfId="304" priority="728" stopIfTrue="1" operator="equal">
      <formula>"þ"</formula>
    </cfRule>
  </conditionalFormatting>
  <conditionalFormatting sqref="G4">
    <cfRule type="cellIs" dxfId="303" priority="727" stopIfTrue="1" operator="equal">
      <formula>"þ"</formula>
    </cfRule>
  </conditionalFormatting>
  <conditionalFormatting sqref="G4">
    <cfRule type="cellIs" dxfId="302" priority="726" stopIfTrue="1" operator="equal">
      <formula>"þ"</formula>
    </cfRule>
  </conditionalFormatting>
  <conditionalFormatting sqref="E4">
    <cfRule type="cellIs" dxfId="301" priority="746" stopIfTrue="1" operator="equal">
      <formula>"þ"</formula>
    </cfRule>
  </conditionalFormatting>
  <conditionalFormatting sqref="E4">
    <cfRule type="cellIs" dxfId="300" priority="745" stopIfTrue="1" operator="equal">
      <formula>"þ"</formula>
    </cfRule>
  </conditionalFormatting>
  <conditionalFormatting sqref="E4">
    <cfRule type="cellIs" dxfId="299" priority="744" stopIfTrue="1" operator="equal">
      <formula>"þ"</formula>
    </cfRule>
  </conditionalFormatting>
  <conditionalFormatting sqref="E4">
    <cfRule type="cellIs" dxfId="298" priority="743" stopIfTrue="1" operator="equal">
      <formula>"þ"</formula>
    </cfRule>
  </conditionalFormatting>
  <conditionalFormatting sqref="G4">
    <cfRule type="cellIs" dxfId="297" priority="736" stopIfTrue="1" operator="equal">
      <formula>"þ"</formula>
    </cfRule>
  </conditionalFormatting>
  <conditionalFormatting sqref="G4">
    <cfRule type="cellIs" dxfId="296" priority="725" stopIfTrue="1" operator="equal">
      <formula>"þ"</formula>
    </cfRule>
  </conditionalFormatting>
  <conditionalFormatting sqref="G4">
    <cfRule type="cellIs" dxfId="295" priority="724" stopIfTrue="1" operator="equal">
      <formula>"þ"</formula>
    </cfRule>
  </conditionalFormatting>
  <conditionalFormatting sqref="G4">
    <cfRule type="cellIs" dxfId="294" priority="723" stopIfTrue="1" operator="equal">
      <formula>"þ"</formula>
    </cfRule>
  </conditionalFormatting>
  <conditionalFormatting sqref="H4">
    <cfRule type="cellIs" dxfId="293" priority="722" stopIfTrue="1" operator="equal">
      <formula>"þ"</formula>
    </cfRule>
  </conditionalFormatting>
  <conditionalFormatting sqref="H4">
    <cfRule type="cellIs" dxfId="292" priority="721" stopIfTrue="1" operator="equal">
      <formula>"þ"</formula>
    </cfRule>
  </conditionalFormatting>
  <conditionalFormatting sqref="H4">
    <cfRule type="cellIs" dxfId="291" priority="720" stopIfTrue="1" operator="equal">
      <formula>"þ"</formula>
    </cfRule>
  </conditionalFormatting>
  <conditionalFormatting sqref="H4">
    <cfRule type="cellIs" dxfId="290" priority="719" stopIfTrue="1" operator="equal">
      <formula>"þ"</formula>
    </cfRule>
  </conditionalFormatting>
  <conditionalFormatting sqref="H4">
    <cfRule type="cellIs" dxfId="289" priority="718" stopIfTrue="1" operator="equal">
      <formula>"þ"</formula>
    </cfRule>
  </conditionalFormatting>
  <conditionalFormatting sqref="H4">
    <cfRule type="cellIs" dxfId="288" priority="717" stopIfTrue="1" operator="equal">
      <formula>"þ"</formula>
    </cfRule>
  </conditionalFormatting>
  <conditionalFormatting sqref="M5">
    <cfRule type="cellIs" dxfId="287" priority="716" stopIfTrue="1" operator="equal">
      <formula>"þ"</formula>
    </cfRule>
  </conditionalFormatting>
  <conditionalFormatting sqref="K5">
    <cfRule type="cellIs" dxfId="286" priority="715" operator="lessThan">
      <formula>$P$1</formula>
    </cfRule>
  </conditionalFormatting>
  <conditionalFormatting sqref="G5">
    <cfRule type="cellIs" dxfId="285" priority="700" stopIfTrue="1" operator="equal">
      <formula>"þ"</formula>
    </cfRule>
  </conditionalFormatting>
  <conditionalFormatting sqref="G5">
    <cfRule type="cellIs" dxfId="284" priority="699" stopIfTrue="1" operator="equal">
      <formula>"þ"</formula>
    </cfRule>
  </conditionalFormatting>
  <conditionalFormatting sqref="G5">
    <cfRule type="cellIs" dxfId="283" priority="698" stopIfTrue="1" operator="equal">
      <formula>"þ"</formula>
    </cfRule>
  </conditionalFormatting>
  <conditionalFormatting sqref="G5">
    <cfRule type="cellIs" dxfId="282" priority="697" stopIfTrue="1" operator="equal">
      <formula>"þ"</formula>
    </cfRule>
  </conditionalFormatting>
  <conditionalFormatting sqref="F5">
    <cfRule type="cellIs" dxfId="281" priority="704" stopIfTrue="1" operator="equal">
      <formula>"þ"</formula>
    </cfRule>
  </conditionalFormatting>
  <conditionalFormatting sqref="F5">
    <cfRule type="cellIs" dxfId="280" priority="703" stopIfTrue="1" operator="equal">
      <formula>"þ"</formula>
    </cfRule>
  </conditionalFormatting>
  <conditionalFormatting sqref="G5">
    <cfRule type="cellIs" dxfId="279" priority="701" stopIfTrue="1" operator="equal">
      <formula>"þ"</formula>
    </cfRule>
  </conditionalFormatting>
  <conditionalFormatting sqref="H5">
    <cfRule type="cellIs" dxfId="278" priority="696" stopIfTrue="1" operator="equal">
      <formula>"þ"</formula>
    </cfRule>
  </conditionalFormatting>
  <conditionalFormatting sqref="H5">
    <cfRule type="cellIs" dxfId="277" priority="695" stopIfTrue="1" operator="equal">
      <formula>"þ"</formula>
    </cfRule>
  </conditionalFormatting>
  <conditionalFormatting sqref="G5">
    <cfRule type="cellIs" dxfId="276" priority="694" stopIfTrue="1" operator="equal">
      <formula>"þ"</formula>
    </cfRule>
  </conditionalFormatting>
  <conditionalFormatting sqref="G5">
    <cfRule type="cellIs" dxfId="275" priority="693" stopIfTrue="1" operator="equal">
      <formula>"þ"</formula>
    </cfRule>
  </conditionalFormatting>
  <conditionalFormatting sqref="G5">
    <cfRule type="cellIs" dxfId="274" priority="692" stopIfTrue="1" operator="equal">
      <formula>"þ"</formula>
    </cfRule>
  </conditionalFormatting>
  <conditionalFormatting sqref="F5">
    <cfRule type="cellIs" dxfId="273" priority="708" stopIfTrue="1" operator="equal">
      <formula>"þ"</formula>
    </cfRule>
  </conditionalFormatting>
  <conditionalFormatting sqref="F5">
    <cfRule type="cellIs" dxfId="272" priority="707" stopIfTrue="1" operator="equal">
      <formula>"þ"</formula>
    </cfRule>
  </conditionalFormatting>
  <conditionalFormatting sqref="F5">
    <cfRule type="cellIs" dxfId="271" priority="706" stopIfTrue="1" operator="equal">
      <formula>"þ"</formula>
    </cfRule>
  </conditionalFormatting>
  <conditionalFormatting sqref="F5">
    <cfRule type="cellIs" dxfId="270" priority="705" stopIfTrue="1" operator="equal">
      <formula>"þ"</formula>
    </cfRule>
  </conditionalFormatting>
  <conditionalFormatting sqref="G5">
    <cfRule type="cellIs" dxfId="269" priority="702" stopIfTrue="1" operator="equal">
      <formula>"þ"</formula>
    </cfRule>
  </conditionalFormatting>
  <conditionalFormatting sqref="G5">
    <cfRule type="cellIs" dxfId="268" priority="691" stopIfTrue="1" operator="equal">
      <formula>"þ"</formula>
    </cfRule>
  </conditionalFormatting>
  <conditionalFormatting sqref="G5">
    <cfRule type="cellIs" dxfId="267" priority="690" stopIfTrue="1" operator="equal">
      <formula>"þ"</formula>
    </cfRule>
  </conditionalFormatting>
  <conditionalFormatting sqref="G5">
    <cfRule type="cellIs" dxfId="266" priority="689" stopIfTrue="1" operator="equal">
      <formula>"þ"</formula>
    </cfRule>
  </conditionalFormatting>
  <conditionalFormatting sqref="H5">
    <cfRule type="cellIs" dxfId="265" priority="688" stopIfTrue="1" operator="equal">
      <formula>"þ"</formula>
    </cfRule>
  </conditionalFormatting>
  <conditionalFormatting sqref="H5">
    <cfRule type="cellIs" dxfId="264" priority="687" stopIfTrue="1" operator="equal">
      <formula>"þ"</formula>
    </cfRule>
  </conditionalFormatting>
  <conditionalFormatting sqref="H5">
    <cfRule type="cellIs" dxfId="263" priority="686" stopIfTrue="1" operator="equal">
      <formula>"þ"</formula>
    </cfRule>
  </conditionalFormatting>
  <conditionalFormatting sqref="H5">
    <cfRule type="cellIs" dxfId="262" priority="685" stopIfTrue="1" operator="equal">
      <formula>"þ"</formula>
    </cfRule>
  </conditionalFormatting>
  <conditionalFormatting sqref="H5">
    <cfRule type="cellIs" dxfId="261" priority="684" stopIfTrue="1" operator="equal">
      <formula>"þ"</formula>
    </cfRule>
  </conditionalFormatting>
  <conditionalFormatting sqref="H5">
    <cfRule type="cellIs" dxfId="260" priority="683" stopIfTrue="1" operator="equal">
      <formula>"þ"</formula>
    </cfRule>
  </conditionalFormatting>
  <conditionalFormatting sqref="M8">
    <cfRule type="cellIs" dxfId="259" priority="682" stopIfTrue="1" operator="equal">
      <formula>"þ"</formula>
    </cfRule>
  </conditionalFormatting>
  <conditionalFormatting sqref="M8">
    <cfRule type="cellIs" dxfId="258" priority="681" stopIfTrue="1" operator="equal">
      <formula>"þ"</formula>
    </cfRule>
  </conditionalFormatting>
  <conditionalFormatting sqref="K8">
    <cfRule type="cellIs" dxfId="257" priority="680" operator="lessThan">
      <formula>$P$1</formula>
    </cfRule>
  </conditionalFormatting>
  <conditionalFormatting sqref="L8">
    <cfRule type="cellIs" dxfId="256" priority="668" stopIfTrue="1" operator="equal">
      <formula>"þ"</formula>
    </cfRule>
  </conditionalFormatting>
  <conditionalFormatting sqref="L8">
    <cfRule type="cellIs" dxfId="255" priority="667" stopIfTrue="1" operator="equal">
      <formula>"þ"</formula>
    </cfRule>
  </conditionalFormatting>
  <conditionalFormatting sqref="H11">
    <cfRule type="cellIs" dxfId="254" priority="663" stopIfTrue="1" operator="equal">
      <formula>"þ"</formula>
    </cfRule>
  </conditionalFormatting>
  <conditionalFormatting sqref="H11">
    <cfRule type="cellIs" dxfId="253" priority="662" stopIfTrue="1" operator="equal">
      <formula>"þ"</formula>
    </cfRule>
  </conditionalFormatting>
  <conditionalFormatting sqref="M11">
    <cfRule type="cellIs" dxfId="252" priority="666" stopIfTrue="1" operator="equal">
      <formula>"þ"</formula>
    </cfRule>
  </conditionalFormatting>
  <conditionalFormatting sqref="M11">
    <cfRule type="cellIs" dxfId="251" priority="665" stopIfTrue="1" operator="equal">
      <formula>"þ"</formula>
    </cfRule>
  </conditionalFormatting>
  <conditionalFormatting sqref="K11">
    <cfRule type="cellIs" dxfId="250" priority="664" operator="lessThan">
      <formula>$P$1</formula>
    </cfRule>
  </conditionalFormatting>
  <conditionalFormatting sqref="F11">
    <cfRule type="cellIs" dxfId="249" priority="659" stopIfTrue="1" operator="equal">
      <formula>"þ"</formula>
    </cfRule>
  </conditionalFormatting>
  <conditionalFormatting sqref="E3">
    <cfRule type="cellIs" dxfId="248" priority="450" stopIfTrue="1" operator="equal">
      <formula>"þ"</formula>
    </cfRule>
  </conditionalFormatting>
  <conditionalFormatting sqref="M9">
    <cfRule type="cellIs" dxfId="247" priority="449" stopIfTrue="1" operator="equal">
      <formula>"þ"</formula>
    </cfRule>
  </conditionalFormatting>
  <conditionalFormatting sqref="M9">
    <cfRule type="cellIs" dxfId="246" priority="448" stopIfTrue="1" operator="equal">
      <formula>"þ"</formula>
    </cfRule>
  </conditionalFormatting>
  <conditionalFormatting sqref="K9">
    <cfRule type="cellIs" dxfId="245" priority="435" operator="lessThan">
      <formula>$P$1</formula>
    </cfRule>
  </conditionalFormatting>
  <conditionalFormatting sqref="L16">
    <cfRule type="cellIs" dxfId="244" priority="366" stopIfTrue="1" operator="equal">
      <formula>"þ"</formula>
    </cfRule>
  </conditionalFormatting>
  <conditionalFormatting sqref="L16">
    <cfRule type="cellIs" dxfId="243" priority="363" stopIfTrue="1" operator="equal">
      <formula>"þ"</formula>
    </cfRule>
  </conditionalFormatting>
  <conditionalFormatting sqref="L16">
    <cfRule type="cellIs" dxfId="242" priority="365" stopIfTrue="1" operator="equal">
      <formula>"þ"</formula>
    </cfRule>
  </conditionalFormatting>
  <conditionalFormatting sqref="L16">
    <cfRule type="cellIs" dxfId="241" priority="364" stopIfTrue="1" operator="equal">
      <formula>"þ"</formula>
    </cfRule>
  </conditionalFormatting>
  <conditionalFormatting sqref="K16">
    <cfRule type="cellIs" dxfId="240" priority="379" operator="lessThan">
      <formula>$P$1</formula>
    </cfRule>
  </conditionalFormatting>
  <conditionalFormatting sqref="K16">
    <cfRule type="cellIs" dxfId="239" priority="377" operator="lessThan">
      <formula>$P$1</formula>
    </cfRule>
  </conditionalFormatting>
  <conditionalFormatting sqref="K16">
    <cfRule type="cellIs" dxfId="238" priority="375" operator="lessThan">
      <formula>$P$1</formula>
    </cfRule>
  </conditionalFormatting>
  <conditionalFormatting sqref="K16">
    <cfRule type="cellIs" dxfId="237" priority="373" operator="lessThan">
      <formula>$P$1</formula>
    </cfRule>
  </conditionalFormatting>
  <conditionalFormatting sqref="G17:H17">
    <cfRule type="cellIs" dxfId="236" priority="336" stopIfTrue="1" operator="equal">
      <formula>"þ"</formula>
    </cfRule>
  </conditionalFormatting>
  <conditionalFormatting sqref="K17">
    <cfRule type="cellIs" dxfId="235" priority="335" operator="lessThan">
      <formula>$P$1</formula>
    </cfRule>
  </conditionalFormatting>
  <conditionalFormatting sqref="F17">
    <cfRule type="cellIs" dxfId="234" priority="334" stopIfTrue="1" operator="equal">
      <formula>"þ"</formula>
    </cfRule>
  </conditionalFormatting>
  <conditionalFormatting sqref="F17">
    <cfRule type="cellIs" dxfId="233" priority="333" stopIfTrue="1" operator="equal">
      <formula>"þ"</formula>
    </cfRule>
  </conditionalFormatting>
  <conditionalFormatting sqref="L17">
    <cfRule type="cellIs" dxfId="232" priority="332" stopIfTrue="1" operator="equal">
      <formula>"þ"</formula>
    </cfRule>
  </conditionalFormatting>
  <conditionalFormatting sqref="L17">
    <cfRule type="cellIs" dxfId="231" priority="331" stopIfTrue="1" operator="equal">
      <formula>"þ"</formula>
    </cfRule>
  </conditionalFormatting>
  <conditionalFormatting sqref="L17">
    <cfRule type="cellIs" dxfId="230" priority="330" stopIfTrue="1" operator="equal">
      <formula>"þ"</formula>
    </cfRule>
  </conditionalFormatting>
  <conditionalFormatting sqref="L17">
    <cfRule type="cellIs" dxfId="229" priority="329" stopIfTrue="1" operator="equal">
      <formula>"þ"</formula>
    </cfRule>
  </conditionalFormatting>
  <conditionalFormatting sqref="M10">
    <cfRule type="cellIs" dxfId="228" priority="328" stopIfTrue="1" operator="equal">
      <formula>"þ"</formula>
    </cfRule>
  </conditionalFormatting>
  <conditionalFormatting sqref="M10">
    <cfRule type="cellIs" dxfId="227" priority="327" stopIfTrue="1" operator="equal">
      <formula>"þ"</formula>
    </cfRule>
  </conditionalFormatting>
  <conditionalFormatting sqref="L10">
    <cfRule type="cellIs" dxfId="226" priority="325" stopIfTrue="1" operator="equal">
      <formula>"þ"</formula>
    </cfRule>
  </conditionalFormatting>
  <conditionalFormatting sqref="L10">
    <cfRule type="cellIs" dxfId="225" priority="326" stopIfTrue="1" operator="equal">
      <formula>"þ"</formula>
    </cfRule>
  </conditionalFormatting>
  <conditionalFormatting sqref="K10">
    <cfRule type="cellIs" dxfId="224" priority="324" operator="lessThan">
      <formula>$P$1</formula>
    </cfRule>
  </conditionalFormatting>
  <conditionalFormatting sqref="G18:H18">
    <cfRule type="cellIs" dxfId="223" priority="303" stopIfTrue="1" operator="equal">
      <formula>"þ"</formula>
    </cfRule>
  </conditionalFormatting>
  <conditionalFormatting sqref="F18">
    <cfRule type="cellIs" dxfId="222" priority="301" stopIfTrue="1" operator="equal">
      <formula>"þ"</formula>
    </cfRule>
  </conditionalFormatting>
  <conditionalFormatting sqref="F18">
    <cfRule type="cellIs" dxfId="221" priority="300" stopIfTrue="1" operator="equal">
      <formula>"þ"</formula>
    </cfRule>
  </conditionalFormatting>
  <conditionalFormatting sqref="L18">
    <cfRule type="cellIs" dxfId="220" priority="299" stopIfTrue="1" operator="equal">
      <formula>"þ"</formula>
    </cfRule>
  </conditionalFormatting>
  <conditionalFormatting sqref="L18">
    <cfRule type="cellIs" dxfId="219" priority="298" stopIfTrue="1" operator="equal">
      <formula>"þ"</formula>
    </cfRule>
  </conditionalFormatting>
  <conditionalFormatting sqref="L18">
    <cfRule type="cellIs" dxfId="218" priority="297" stopIfTrue="1" operator="equal">
      <formula>"þ"</formula>
    </cfRule>
  </conditionalFormatting>
  <conditionalFormatting sqref="L18">
    <cfRule type="cellIs" dxfId="217" priority="296" stopIfTrue="1" operator="equal">
      <formula>"þ"</formula>
    </cfRule>
  </conditionalFormatting>
  <conditionalFormatting sqref="K18">
    <cfRule type="cellIs" dxfId="216" priority="302" operator="lessThan">
      <formula>$P$1</formula>
    </cfRule>
  </conditionalFormatting>
  <conditionalFormatting sqref="E5">
    <cfRule type="cellIs" dxfId="215" priority="295" stopIfTrue="1" operator="equal">
      <formula>"þ"</formula>
    </cfRule>
  </conditionalFormatting>
  <conditionalFormatting sqref="E5">
    <cfRule type="cellIs" dxfId="214" priority="294" stopIfTrue="1" operator="equal">
      <formula>"þ"</formula>
    </cfRule>
  </conditionalFormatting>
  <conditionalFormatting sqref="E5">
    <cfRule type="cellIs" dxfId="213" priority="293" stopIfTrue="1" operator="equal">
      <formula>"þ"</formula>
    </cfRule>
  </conditionalFormatting>
  <conditionalFormatting sqref="E5">
    <cfRule type="cellIs" dxfId="212" priority="292" stopIfTrue="1" operator="equal">
      <formula>"þ"</formula>
    </cfRule>
  </conditionalFormatting>
  <conditionalFormatting sqref="E5">
    <cfRule type="cellIs" dxfId="211" priority="291" stopIfTrue="1" operator="equal">
      <formula>"þ"</formula>
    </cfRule>
  </conditionalFormatting>
  <conditionalFormatting sqref="E5">
    <cfRule type="cellIs" dxfId="210" priority="290" stopIfTrue="1" operator="equal">
      <formula>"þ"</formula>
    </cfRule>
  </conditionalFormatting>
  <conditionalFormatting sqref="E5">
    <cfRule type="cellIs" dxfId="209" priority="289" stopIfTrue="1" operator="equal">
      <formula>"þ"</formula>
    </cfRule>
  </conditionalFormatting>
  <conditionalFormatting sqref="E5">
    <cfRule type="cellIs" dxfId="208" priority="288" stopIfTrue="1" operator="equal">
      <formula>"þ"</formula>
    </cfRule>
  </conditionalFormatting>
  <conditionalFormatting sqref="L24">
    <cfRule type="cellIs" dxfId="207" priority="231" stopIfTrue="1" operator="equal">
      <formula>"þ"</formula>
    </cfRule>
  </conditionalFormatting>
  <conditionalFormatting sqref="L24">
    <cfRule type="cellIs" dxfId="206" priority="230" stopIfTrue="1" operator="equal">
      <formula>"þ"</formula>
    </cfRule>
  </conditionalFormatting>
  <conditionalFormatting sqref="E24:H24">
    <cfRule type="cellIs" dxfId="205" priority="258" stopIfTrue="1" operator="equal">
      <formula>"þ"</formula>
    </cfRule>
  </conditionalFormatting>
  <conditionalFormatting sqref="K24">
    <cfRule type="cellIs" dxfId="204" priority="256" operator="lessThan">
      <formula>$P$1</formula>
    </cfRule>
  </conditionalFormatting>
  <conditionalFormatting sqref="K24">
    <cfRule type="cellIs" dxfId="203" priority="254" operator="lessThan">
      <formula>$P$1</formula>
    </cfRule>
  </conditionalFormatting>
  <conditionalFormatting sqref="K24">
    <cfRule type="cellIs" dxfId="202" priority="252" operator="lessThan">
      <formula>$P$1</formula>
    </cfRule>
  </conditionalFormatting>
  <conditionalFormatting sqref="K24">
    <cfRule type="cellIs" dxfId="201" priority="250" operator="lessThan">
      <formula>$P$1</formula>
    </cfRule>
  </conditionalFormatting>
  <conditionalFormatting sqref="E24 H24">
    <cfRule type="cellIs" dxfId="200" priority="249" stopIfTrue="1" operator="equal">
      <formula>"þ"</formula>
    </cfRule>
  </conditionalFormatting>
  <conditionalFormatting sqref="E24 H24">
    <cfRule type="cellIs" dxfId="199" priority="248" stopIfTrue="1" operator="equal">
      <formula>"þ"</formula>
    </cfRule>
  </conditionalFormatting>
  <conditionalFormatting sqref="G24">
    <cfRule type="cellIs" dxfId="198" priority="247" stopIfTrue="1" operator="equal">
      <formula>"þ"</formula>
    </cfRule>
  </conditionalFormatting>
  <conditionalFormatting sqref="G24">
    <cfRule type="cellIs" dxfId="197" priority="246" stopIfTrue="1" operator="equal">
      <formula>"þ"</formula>
    </cfRule>
  </conditionalFormatting>
  <conditionalFormatting sqref="E24">
    <cfRule type="cellIs" dxfId="196" priority="245" stopIfTrue="1" operator="equal">
      <formula>"þ"</formula>
    </cfRule>
  </conditionalFormatting>
  <conditionalFormatting sqref="E24">
    <cfRule type="cellIs" dxfId="195" priority="244" stopIfTrue="1" operator="equal">
      <formula>"þ"</formula>
    </cfRule>
  </conditionalFormatting>
  <conditionalFormatting sqref="F24">
    <cfRule type="cellIs" dxfId="194" priority="243" stopIfTrue="1" operator="equal">
      <formula>"þ"</formula>
    </cfRule>
  </conditionalFormatting>
  <conditionalFormatting sqref="F24">
    <cfRule type="cellIs" dxfId="193" priority="242" stopIfTrue="1" operator="equal">
      <formula>"þ"</formula>
    </cfRule>
  </conditionalFormatting>
  <conditionalFormatting sqref="F24">
    <cfRule type="cellIs" dxfId="192" priority="241" stopIfTrue="1" operator="equal">
      <formula>"þ"</formula>
    </cfRule>
  </conditionalFormatting>
  <conditionalFormatting sqref="F24">
    <cfRule type="cellIs" dxfId="191" priority="240" stopIfTrue="1" operator="equal">
      <formula>"þ"</formula>
    </cfRule>
  </conditionalFormatting>
  <conditionalFormatting sqref="E24">
    <cfRule type="cellIs" dxfId="190" priority="239" stopIfTrue="1" operator="equal">
      <formula>"þ"</formula>
    </cfRule>
  </conditionalFormatting>
  <conditionalFormatting sqref="E24">
    <cfRule type="cellIs" dxfId="189" priority="238" stopIfTrue="1" operator="equal">
      <formula>"þ"</formula>
    </cfRule>
  </conditionalFormatting>
  <conditionalFormatting sqref="F24">
    <cfRule type="cellIs" dxfId="188" priority="237" stopIfTrue="1" operator="equal">
      <formula>"þ"</formula>
    </cfRule>
  </conditionalFormatting>
  <conditionalFormatting sqref="F24">
    <cfRule type="cellIs" dxfId="187" priority="236" stopIfTrue="1" operator="equal">
      <formula>"þ"</formula>
    </cfRule>
  </conditionalFormatting>
  <conditionalFormatting sqref="E24">
    <cfRule type="cellIs" dxfId="186" priority="235" stopIfTrue="1" operator="equal">
      <formula>"þ"</formula>
    </cfRule>
  </conditionalFormatting>
  <conditionalFormatting sqref="E24">
    <cfRule type="cellIs" dxfId="185" priority="234" stopIfTrue="1" operator="equal">
      <formula>"þ"</formula>
    </cfRule>
  </conditionalFormatting>
  <conditionalFormatting sqref="E24">
    <cfRule type="cellIs" dxfId="184" priority="233" stopIfTrue="1" operator="equal">
      <formula>"þ"</formula>
    </cfRule>
  </conditionalFormatting>
  <conditionalFormatting sqref="E24">
    <cfRule type="cellIs" dxfId="183" priority="232" stopIfTrue="1" operator="equal">
      <formula>"þ"</formula>
    </cfRule>
  </conditionalFormatting>
  <conditionalFormatting sqref="M12">
    <cfRule type="cellIs" dxfId="182" priority="229" stopIfTrue="1" operator="equal">
      <formula>"þ"</formula>
    </cfRule>
  </conditionalFormatting>
  <conditionalFormatting sqref="M12">
    <cfRule type="cellIs" dxfId="181" priority="228" stopIfTrue="1" operator="equal">
      <formula>"þ"</formula>
    </cfRule>
  </conditionalFormatting>
  <conditionalFormatting sqref="K12">
    <cfRule type="cellIs" dxfId="180" priority="227" operator="lessThan">
      <formula>$P$1</formula>
    </cfRule>
  </conditionalFormatting>
  <conditionalFormatting sqref="H12">
    <cfRule type="cellIs" dxfId="179" priority="226" stopIfTrue="1" operator="equal">
      <formula>"þ"</formula>
    </cfRule>
  </conditionalFormatting>
  <conditionalFormatting sqref="H12">
    <cfRule type="cellIs" dxfId="178" priority="225" stopIfTrue="1" operator="equal">
      <formula>"þ"</formula>
    </cfRule>
  </conditionalFormatting>
  <conditionalFormatting sqref="F12">
    <cfRule type="cellIs" dxfId="177" priority="219" stopIfTrue="1" operator="equal">
      <formula>"þ"</formula>
    </cfRule>
  </conditionalFormatting>
  <conditionalFormatting sqref="F12">
    <cfRule type="cellIs" dxfId="176" priority="218" stopIfTrue="1" operator="equal">
      <formula>"þ"</formula>
    </cfRule>
  </conditionalFormatting>
  <conditionalFormatting sqref="G12">
    <cfRule type="cellIs" dxfId="175" priority="215" stopIfTrue="1" operator="equal">
      <formula>"þ"</formula>
    </cfRule>
  </conditionalFormatting>
  <conditionalFormatting sqref="G12">
    <cfRule type="cellIs" dxfId="174" priority="214" stopIfTrue="1" operator="equal">
      <formula>"þ"</formula>
    </cfRule>
  </conditionalFormatting>
  <conditionalFormatting sqref="M7">
    <cfRule type="cellIs" dxfId="173" priority="174" stopIfTrue="1" operator="equal">
      <formula>"þ"</formula>
    </cfRule>
  </conditionalFormatting>
  <conditionalFormatting sqref="M7">
    <cfRule type="cellIs" dxfId="172" priority="173" stopIfTrue="1" operator="equal">
      <formula>"þ"</formula>
    </cfRule>
  </conditionalFormatting>
  <conditionalFormatting sqref="K7">
    <cfRule type="cellIs" dxfId="171" priority="172" operator="lessThan">
      <formula>$P$1</formula>
    </cfRule>
  </conditionalFormatting>
  <conditionalFormatting sqref="H7">
    <cfRule type="cellIs" dxfId="170" priority="171" stopIfTrue="1" operator="equal">
      <formula>"þ"</formula>
    </cfRule>
  </conditionalFormatting>
  <conditionalFormatting sqref="H7">
    <cfRule type="cellIs" dxfId="169" priority="170" stopIfTrue="1" operator="equal">
      <formula>"þ"</formula>
    </cfRule>
  </conditionalFormatting>
  <conditionalFormatting sqref="G7">
    <cfRule type="cellIs" dxfId="168" priority="169" stopIfTrue="1" operator="equal">
      <formula>"þ"</formula>
    </cfRule>
  </conditionalFormatting>
  <conditionalFormatting sqref="G7">
    <cfRule type="cellIs" dxfId="167" priority="168" stopIfTrue="1" operator="equal">
      <formula>"þ"</formula>
    </cfRule>
  </conditionalFormatting>
  <conditionalFormatting sqref="F7">
    <cfRule type="cellIs" dxfId="166" priority="167" stopIfTrue="1" operator="equal">
      <formula>"þ"</formula>
    </cfRule>
  </conditionalFormatting>
  <conditionalFormatting sqref="E7">
    <cfRule type="cellIs" dxfId="165" priority="164" stopIfTrue="1" operator="equal">
      <formula>"þ"</formula>
    </cfRule>
  </conditionalFormatting>
  <conditionalFormatting sqref="E7">
    <cfRule type="cellIs" dxfId="164" priority="163" stopIfTrue="1" operator="equal">
      <formula>"þ"</formula>
    </cfRule>
  </conditionalFormatting>
  <conditionalFormatting sqref="L25">
    <cfRule type="cellIs" dxfId="163" priority="135" stopIfTrue="1" operator="equal">
      <formula>"þ"</formula>
    </cfRule>
  </conditionalFormatting>
  <conditionalFormatting sqref="L25">
    <cfRule type="cellIs" dxfId="162" priority="134" stopIfTrue="1" operator="equal">
      <formula>"þ"</formula>
    </cfRule>
  </conditionalFormatting>
  <conditionalFormatting sqref="E25:H25">
    <cfRule type="cellIs" dxfId="161" priority="162" stopIfTrue="1" operator="equal">
      <formula>"þ"</formula>
    </cfRule>
  </conditionalFormatting>
  <conditionalFormatting sqref="K25">
    <cfRule type="cellIs" dxfId="160" priority="160" operator="lessThan">
      <formula>$P$1</formula>
    </cfRule>
  </conditionalFormatting>
  <conditionalFormatting sqref="K25">
    <cfRule type="cellIs" dxfId="159" priority="158" operator="lessThan">
      <formula>$P$1</formula>
    </cfRule>
  </conditionalFormatting>
  <conditionalFormatting sqref="K25">
    <cfRule type="cellIs" dxfId="158" priority="156" operator="lessThan">
      <formula>$P$1</formula>
    </cfRule>
  </conditionalFormatting>
  <conditionalFormatting sqref="K25">
    <cfRule type="cellIs" dxfId="157" priority="154" operator="lessThan">
      <formula>$P$1</formula>
    </cfRule>
  </conditionalFormatting>
  <conditionalFormatting sqref="E25 H25">
    <cfRule type="cellIs" dxfId="156" priority="153" stopIfTrue="1" operator="equal">
      <formula>"þ"</formula>
    </cfRule>
  </conditionalFormatting>
  <conditionalFormatting sqref="E25 H25">
    <cfRule type="cellIs" dxfId="155" priority="152" stopIfTrue="1" operator="equal">
      <formula>"þ"</formula>
    </cfRule>
  </conditionalFormatting>
  <conditionalFormatting sqref="G25">
    <cfRule type="cellIs" dxfId="154" priority="151" stopIfTrue="1" operator="equal">
      <formula>"þ"</formula>
    </cfRule>
  </conditionalFormatting>
  <conditionalFormatting sqref="G25">
    <cfRule type="cellIs" dxfId="153" priority="150" stopIfTrue="1" operator="equal">
      <formula>"þ"</formula>
    </cfRule>
  </conditionalFormatting>
  <conditionalFormatting sqref="E25">
    <cfRule type="cellIs" dxfId="152" priority="149" stopIfTrue="1" operator="equal">
      <formula>"þ"</formula>
    </cfRule>
  </conditionalFormatting>
  <conditionalFormatting sqref="E25">
    <cfRule type="cellIs" dxfId="151" priority="148" stopIfTrue="1" operator="equal">
      <formula>"þ"</formula>
    </cfRule>
  </conditionalFormatting>
  <conditionalFormatting sqref="F25">
    <cfRule type="cellIs" dxfId="150" priority="147" stopIfTrue="1" operator="equal">
      <formula>"þ"</formula>
    </cfRule>
  </conditionalFormatting>
  <conditionalFormatting sqref="F25">
    <cfRule type="cellIs" dxfId="149" priority="146" stopIfTrue="1" operator="equal">
      <formula>"þ"</formula>
    </cfRule>
  </conditionalFormatting>
  <conditionalFormatting sqref="F25">
    <cfRule type="cellIs" dxfId="148" priority="145" stopIfTrue="1" operator="equal">
      <formula>"þ"</formula>
    </cfRule>
  </conditionalFormatting>
  <conditionalFormatting sqref="F25">
    <cfRule type="cellIs" dxfId="147" priority="144" stopIfTrue="1" operator="equal">
      <formula>"þ"</formula>
    </cfRule>
  </conditionalFormatting>
  <conditionalFormatting sqref="E25">
    <cfRule type="cellIs" dxfId="146" priority="143" stopIfTrue="1" operator="equal">
      <formula>"þ"</formula>
    </cfRule>
  </conditionalFormatting>
  <conditionalFormatting sqref="E25">
    <cfRule type="cellIs" dxfId="145" priority="142" stopIfTrue="1" operator="equal">
      <formula>"þ"</formula>
    </cfRule>
  </conditionalFormatting>
  <conditionalFormatting sqref="F25">
    <cfRule type="cellIs" dxfId="144" priority="141" stopIfTrue="1" operator="equal">
      <formula>"þ"</formula>
    </cfRule>
  </conditionalFormatting>
  <conditionalFormatting sqref="F25">
    <cfRule type="cellIs" dxfId="143" priority="140" stopIfTrue="1" operator="equal">
      <formula>"þ"</formula>
    </cfRule>
  </conditionalFormatting>
  <conditionalFormatting sqref="E25">
    <cfRule type="cellIs" dxfId="142" priority="139" stopIfTrue="1" operator="equal">
      <formula>"þ"</formula>
    </cfRule>
  </conditionalFormatting>
  <conditionalFormatting sqref="E25">
    <cfRule type="cellIs" dxfId="141" priority="138" stopIfTrue="1" operator="equal">
      <formula>"þ"</formula>
    </cfRule>
  </conditionalFormatting>
  <conditionalFormatting sqref="E25">
    <cfRule type="cellIs" dxfId="140" priority="137" stopIfTrue="1" operator="equal">
      <formula>"þ"</formula>
    </cfRule>
  </conditionalFormatting>
  <conditionalFormatting sqref="E25">
    <cfRule type="cellIs" dxfId="139" priority="136" stopIfTrue="1" operator="equal">
      <formula>"þ"</formula>
    </cfRule>
  </conditionalFormatting>
  <conditionalFormatting sqref="F25">
    <cfRule type="cellIs" dxfId="138" priority="133" stopIfTrue="1" operator="equal">
      <formula>"þ"</formula>
    </cfRule>
  </conditionalFormatting>
  <conditionalFormatting sqref="F25">
    <cfRule type="cellIs" dxfId="137" priority="132" stopIfTrue="1" operator="equal">
      <formula>"þ"</formula>
    </cfRule>
  </conditionalFormatting>
  <conditionalFormatting sqref="F25">
    <cfRule type="cellIs" dxfId="136" priority="131" stopIfTrue="1" operator="equal">
      <formula>"þ"</formula>
    </cfRule>
  </conditionalFormatting>
  <conditionalFormatting sqref="F25">
    <cfRule type="cellIs" dxfId="135" priority="130" stopIfTrue="1" operator="equal">
      <formula>"þ"</formula>
    </cfRule>
  </conditionalFormatting>
  <conditionalFormatting sqref="G25">
    <cfRule type="cellIs" dxfId="134" priority="129" stopIfTrue="1" operator="equal">
      <formula>"þ"</formula>
    </cfRule>
  </conditionalFormatting>
  <conditionalFormatting sqref="G25">
    <cfRule type="cellIs" dxfId="133" priority="128" stopIfTrue="1" operator="equal">
      <formula>"þ"</formula>
    </cfRule>
  </conditionalFormatting>
  <conditionalFormatting sqref="G25">
    <cfRule type="cellIs" dxfId="132" priority="127" stopIfTrue="1" operator="equal">
      <formula>"þ"</formula>
    </cfRule>
  </conditionalFormatting>
  <conditionalFormatting sqref="G25">
    <cfRule type="cellIs" dxfId="131" priority="126" stopIfTrue="1" operator="equal">
      <formula>"þ"</formula>
    </cfRule>
  </conditionalFormatting>
  <conditionalFormatting sqref="F25">
    <cfRule type="cellIs" dxfId="130" priority="125" stopIfTrue="1" operator="equal">
      <formula>"þ"</formula>
    </cfRule>
  </conditionalFormatting>
  <conditionalFormatting sqref="F25">
    <cfRule type="cellIs" dxfId="129" priority="124" stopIfTrue="1" operator="equal">
      <formula>"þ"</formula>
    </cfRule>
  </conditionalFormatting>
  <conditionalFormatting sqref="G25">
    <cfRule type="cellIs" dxfId="128" priority="123" stopIfTrue="1" operator="equal">
      <formula>"þ"</formula>
    </cfRule>
  </conditionalFormatting>
  <conditionalFormatting sqref="G25">
    <cfRule type="cellIs" dxfId="127" priority="122" stopIfTrue="1" operator="equal">
      <formula>"þ"</formula>
    </cfRule>
  </conditionalFormatting>
  <conditionalFormatting sqref="F25">
    <cfRule type="cellIs" dxfId="126" priority="121" stopIfTrue="1" operator="equal">
      <formula>"þ"</formula>
    </cfRule>
  </conditionalFormatting>
  <conditionalFormatting sqref="F25">
    <cfRule type="cellIs" dxfId="125" priority="120" stopIfTrue="1" operator="equal">
      <formula>"þ"</formula>
    </cfRule>
  </conditionalFormatting>
  <conditionalFormatting sqref="F25">
    <cfRule type="cellIs" dxfId="124" priority="119" stopIfTrue="1" operator="equal">
      <formula>"þ"</formula>
    </cfRule>
  </conditionalFormatting>
  <conditionalFormatting sqref="F25">
    <cfRule type="cellIs" dxfId="123" priority="118" stopIfTrue="1" operator="equal">
      <formula>"þ"</formula>
    </cfRule>
  </conditionalFormatting>
  <conditionalFormatting sqref="E10:H10 E8:F8 H8 E9 G9:H9">
    <cfRule type="cellIs" dxfId="122" priority="117" stopIfTrue="1" operator="equal">
      <formula>"þ"</formula>
    </cfRule>
  </conditionalFormatting>
  <conditionalFormatting sqref="E10:H10 E8:F8 H8 E9 G9:H9">
    <cfRule type="cellIs" dxfId="121" priority="116" stopIfTrue="1" operator="equal">
      <formula>"þ"</formula>
    </cfRule>
  </conditionalFormatting>
  <conditionalFormatting sqref="E10:H10 E8:F8 H8 E9 G9:H9">
    <cfRule type="cellIs" dxfId="120" priority="115" stopIfTrue="1" operator="equal">
      <formula>"þ"</formula>
    </cfRule>
  </conditionalFormatting>
  <conditionalFormatting sqref="E10:H10 E8:F8 H8 E9 G9:H9">
    <cfRule type="cellIs" dxfId="119" priority="114" stopIfTrue="1" operator="equal">
      <formula>"þ"</formula>
    </cfRule>
  </conditionalFormatting>
  <conditionalFormatting sqref="E10:H10 E8:F8 H8 E9 G9:H9">
    <cfRule type="cellIs" dxfId="118" priority="113" stopIfTrue="1" operator="equal">
      <formula>"þ"</formula>
    </cfRule>
  </conditionalFormatting>
  <conditionalFormatting sqref="E10:H10 E8:F8 H8 E9 G9:H9">
    <cfRule type="cellIs" dxfId="117" priority="112" stopIfTrue="1" operator="equal">
      <formula>"þ"</formula>
    </cfRule>
  </conditionalFormatting>
  <conditionalFormatting sqref="E10:H10 E8:F8 H8 E9 G9:H9">
    <cfRule type="cellIs" dxfId="116" priority="111" stopIfTrue="1" operator="equal">
      <formula>"þ"</formula>
    </cfRule>
  </conditionalFormatting>
  <conditionalFormatting sqref="E10:H10 E8:F8 H8 E9 G9:H9">
    <cfRule type="cellIs" dxfId="115" priority="110" stopIfTrue="1" operator="equal">
      <formula>"þ"</formula>
    </cfRule>
  </conditionalFormatting>
  <conditionalFormatting sqref="G8">
    <cfRule type="cellIs" dxfId="114" priority="109" stopIfTrue="1" operator="equal">
      <formula>"þ"</formula>
    </cfRule>
  </conditionalFormatting>
  <conditionalFormatting sqref="G8">
    <cfRule type="cellIs" dxfId="113" priority="108" stopIfTrue="1" operator="equal">
      <formula>"þ"</formula>
    </cfRule>
  </conditionalFormatting>
  <conditionalFormatting sqref="F4">
    <cfRule type="cellIs" dxfId="112" priority="107" stopIfTrue="1" operator="equal">
      <formula>"þ"</formula>
    </cfRule>
  </conditionalFormatting>
  <conditionalFormatting sqref="L3:L4">
    <cfRule type="cellIs" dxfId="111" priority="98" stopIfTrue="1" operator="equal">
      <formula>"þ"</formula>
    </cfRule>
  </conditionalFormatting>
  <conditionalFormatting sqref="L3:L4">
    <cfRule type="cellIs" dxfId="110" priority="97" stopIfTrue="1" operator="equal">
      <formula>"þ"</formula>
    </cfRule>
  </conditionalFormatting>
  <conditionalFormatting sqref="L9">
    <cfRule type="cellIs" dxfId="109" priority="104" stopIfTrue="1" operator="equal">
      <formula>"þ"</formula>
    </cfRule>
  </conditionalFormatting>
  <conditionalFormatting sqref="L9">
    <cfRule type="cellIs" dxfId="108" priority="103" stopIfTrue="1" operator="equal">
      <formula>"þ"</formula>
    </cfRule>
  </conditionalFormatting>
  <conditionalFormatting sqref="E12">
    <cfRule type="cellIs" dxfId="107" priority="102" stopIfTrue="1" operator="equal">
      <formula>"þ"</formula>
    </cfRule>
  </conditionalFormatting>
  <conditionalFormatting sqref="E12">
    <cfRule type="cellIs" dxfId="106" priority="101" stopIfTrue="1" operator="equal">
      <formula>"þ"</formula>
    </cfRule>
  </conditionalFormatting>
  <conditionalFormatting sqref="L11:L12">
    <cfRule type="cellIs" dxfId="105" priority="100" stopIfTrue="1" operator="equal">
      <formula>"þ"</formula>
    </cfRule>
  </conditionalFormatting>
  <conditionalFormatting sqref="L11:L12">
    <cfRule type="cellIs" dxfId="104" priority="99" stopIfTrue="1" operator="equal">
      <formula>"þ"</formula>
    </cfRule>
  </conditionalFormatting>
  <conditionalFormatting sqref="M13">
    <cfRule type="cellIs" dxfId="103" priority="92" stopIfTrue="1" operator="equal">
      <formula>"þ"</formula>
    </cfRule>
  </conditionalFormatting>
  <conditionalFormatting sqref="M13">
    <cfRule type="cellIs" dxfId="102" priority="91" stopIfTrue="1" operator="equal">
      <formula>"þ"</formula>
    </cfRule>
  </conditionalFormatting>
  <conditionalFormatting sqref="K13">
    <cfRule type="cellIs" dxfId="101" priority="90" operator="lessThan">
      <formula>$P$1</formula>
    </cfRule>
  </conditionalFormatting>
  <conditionalFormatting sqref="H13">
    <cfRule type="cellIs" dxfId="100" priority="89" stopIfTrue="1" operator="equal">
      <formula>"þ"</formula>
    </cfRule>
  </conditionalFormatting>
  <conditionalFormatting sqref="H13">
    <cfRule type="cellIs" dxfId="99" priority="88" stopIfTrue="1" operator="equal">
      <formula>"þ"</formula>
    </cfRule>
  </conditionalFormatting>
  <conditionalFormatting sqref="E13">
    <cfRule type="cellIs" dxfId="98" priority="83" stopIfTrue="1" operator="equal">
      <formula>"þ"</formula>
    </cfRule>
  </conditionalFormatting>
  <conditionalFormatting sqref="E13">
    <cfRule type="cellIs" dxfId="97" priority="82" stopIfTrue="1" operator="equal">
      <formula>"þ"</formula>
    </cfRule>
  </conditionalFormatting>
  <conditionalFormatting sqref="L13">
    <cfRule type="cellIs" dxfId="96" priority="81" stopIfTrue="1" operator="equal">
      <formula>"þ"</formula>
    </cfRule>
  </conditionalFormatting>
  <conditionalFormatting sqref="L13">
    <cfRule type="cellIs" dxfId="95" priority="80" stopIfTrue="1" operator="equal">
      <formula>"þ"</formula>
    </cfRule>
  </conditionalFormatting>
  <conditionalFormatting sqref="F13">
    <cfRule type="cellIs" dxfId="94" priority="79" stopIfTrue="1" operator="equal">
      <formula>"þ"</formula>
    </cfRule>
  </conditionalFormatting>
  <conditionalFormatting sqref="F13">
    <cfRule type="cellIs" dxfId="93" priority="78" stopIfTrue="1" operator="equal">
      <formula>"þ"</formula>
    </cfRule>
  </conditionalFormatting>
  <conditionalFormatting sqref="G16">
    <cfRule type="cellIs" dxfId="84" priority="63" stopIfTrue="1" operator="equal">
      <formula>"þ"</formula>
    </cfRule>
  </conditionalFormatting>
  <conditionalFormatting sqref="G16">
    <cfRule type="cellIs" dxfId="83" priority="62" stopIfTrue="1" operator="equal">
      <formula>"þ"</formula>
    </cfRule>
  </conditionalFormatting>
  <conditionalFormatting sqref="G16">
    <cfRule type="cellIs" dxfId="82" priority="61" stopIfTrue="1" operator="equal">
      <formula>"þ"</formula>
    </cfRule>
  </conditionalFormatting>
  <conditionalFormatting sqref="G16">
    <cfRule type="cellIs" dxfId="81" priority="60" stopIfTrue="1" operator="equal">
      <formula>"þ"</formula>
    </cfRule>
  </conditionalFormatting>
  <conditionalFormatting sqref="G16">
    <cfRule type="cellIs" dxfId="80" priority="64" stopIfTrue="1" operator="equal">
      <formula>"þ"</formula>
    </cfRule>
  </conditionalFormatting>
  <conditionalFormatting sqref="H16">
    <cfRule type="cellIs" dxfId="79" priority="59" stopIfTrue="1" operator="equal">
      <formula>"þ"</formula>
    </cfRule>
  </conditionalFormatting>
  <conditionalFormatting sqref="H16">
    <cfRule type="cellIs" dxfId="78" priority="58" stopIfTrue="1" operator="equal">
      <formula>"þ"</formula>
    </cfRule>
  </conditionalFormatting>
  <conditionalFormatting sqref="G16">
    <cfRule type="cellIs" dxfId="77" priority="57" stopIfTrue="1" operator="equal">
      <formula>"þ"</formula>
    </cfRule>
  </conditionalFormatting>
  <conditionalFormatting sqref="G16">
    <cfRule type="cellIs" dxfId="76" priority="56" stopIfTrue="1" operator="equal">
      <formula>"þ"</formula>
    </cfRule>
  </conditionalFormatting>
  <conditionalFormatting sqref="G16">
    <cfRule type="cellIs" dxfId="75" priority="55" stopIfTrue="1" operator="equal">
      <formula>"þ"</formula>
    </cfRule>
  </conditionalFormatting>
  <conditionalFormatting sqref="E16">
    <cfRule type="cellIs" dxfId="74" priority="69" stopIfTrue="1" operator="equal">
      <formula>"þ"</formula>
    </cfRule>
  </conditionalFormatting>
  <conditionalFormatting sqref="E16">
    <cfRule type="cellIs" dxfId="73" priority="68" stopIfTrue="1" operator="equal">
      <formula>"þ"</formula>
    </cfRule>
  </conditionalFormatting>
  <conditionalFormatting sqref="E16">
    <cfRule type="cellIs" dxfId="72" priority="67" stopIfTrue="1" operator="equal">
      <formula>"þ"</formula>
    </cfRule>
  </conditionalFormatting>
  <conditionalFormatting sqref="E16">
    <cfRule type="cellIs" dxfId="71" priority="66" stopIfTrue="1" operator="equal">
      <formula>"þ"</formula>
    </cfRule>
  </conditionalFormatting>
  <conditionalFormatting sqref="G16">
    <cfRule type="cellIs" dxfId="70" priority="65" stopIfTrue="1" operator="equal">
      <formula>"þ"</formula>
    </cfRule>
  </conditionalFormatting>
  <conditionalFormatting sqref="G16">
    <cfRule type="cellIs" dxfId="69" priority="54" stopIfTrue="1" operator="equal">
      <formula>"þ"</formula>
    </cfRule>
  </conditionalFormatting>
  <conditionalFormatting sqref="G16">
    <cfRule type="cellIs" dxfId="68" priority="53" stopIfTrue="1" operator="equal">
      <formula>"þ"</formula>
    </cfRule>
  </conditionalFormatting>
  <conditionalFormatting sqref="G16">
    <cfRule type="cellIs" dxfId="67" priority="52" stopIfTrue="1" operator="equal">
      <formula>"þ"</formula>
    </cfRule>
  </conditionalFormatting>
  <conditionalFormatting sqref="H16">
    <cfRule type="cellIs" dxfId="66" priority="51" stopIfTrue="1" operator="equal">
      <formula>"þ"</formula>
    </cfRule>
  </conditionalFormatting>
  <conditionalFormatting sqref="H16">
    <cfRule type="cellIs" dxfId="65" priority="50" stopIfTrue="1" operator="equal">
      <formula>"þ"</formula>
    </cfRule>
  </conditionalFormatting>
  <conditionalFormatting sqref="H16">
    <cfRule type="cellIs" dxfId="64" priority="49" stopIfTrue="1" operator="equal">
      <formula>"þ"</formula>
    </cfRule>
  </conditionalFormatting>
  <conditionalFormatting sqref="H16">
    <cfRule type="cellIs" dxfId="63" priority="48" stopIfTrue="1" operator="equal">
      <formula>"þ"</formula>
    </cfRule>
  </conditionalFormatting>
  <conditionalFormatting sqref="H16">
    <cfRule type="cellIs" dxfId="62" priority="47" stopIfTrue="1" operator="equal">
      <formula>"þ"</formula>
    </cfRule>
  </conditionalFormatting>
  <conditionalFormatting sqref="H16">
    <cfRule type="cellIs" dxfId="61" priority="46" stopIfTrue="1" operator="equal">
      <formula>"þ"</formula>
    </cfRule>
  </conditionalFormatting>
  <conditionalFormatting sqref="F16">
    <cfRule type="cellIs" dxfId="60" priority="45" stopIfTrue="1" operator="equal">
      <formula>"þ"</formula>
    </cfRule>
  </conditionalFormatting>
  <conditionalFormatting sqref="E17:E18">
    <cfRule type="cellIs" dxfId="59" priority="44" stopIfTrue="1" operator="equal">
      <formula>"þ"</formula>
    </cfRule>
  </conditionalFormatting>
  <conditionalFormatting sqref="F19">
    <cfRule type="cellIs" dxfId="58" priority="43" stopIfTrue="1" operator="equal">
      <formula>"þ"</formula>
    </cfRule>
  </conditionalFormatting>
  <conditionalFormatting sqref="L19">
    <cfRule type="cellIs" dxfId="57" priority="42" stopIfTrue="1" operator="equal">
      <formula>"þ"</formula>
    </cfRule>
  </conditionalFormatting>
  <conditionalFormatting sqref="L19">
    <cfRule type="cellIs" dxfId="56" priority="41" stopIfTrue="1" operator="equal">
      <formula>"þ"</formula>
    </cfRule>
  </conditionalFormatting>
  <conditionalFormatting sqref="L19">
    <cfRule type="cellIs" dxfId="55" priority="40" stopIfTrue="1" operator="equal">
      <formula>"þ"</formula>
    </cfRule>
  </conditionalFormatting>
  <conditionalFormatting sqref="L19">
    <cfRule type="cellIs" dxfId="54" priority="39" stopIfTrue="1" operator="equal">
      <formula>"þ"</formula>
    </cfRule>
  </conditionalFormatting>
  <conditionalFormatting sqref="F20">
    <cfRule type="cellIs" dxfId="53" priority="38" stopIfTrue="1" operator="equal">
      <formula>"þ"</formula>
    </cfRule>
  </conditionalFormatting>
  <conditionalFormatting sqref="L20">
    <cfRule type="cellIs" dxfId="52" priority="37" stopIfTrue="1" operator="equal">
      <formula>"þ"</formula>
    </cfRule>
  </conditionalFormatting>
  <conditionalFormatting sqref="L20">
    <cfRule type="cellIs" dxfId="51" priority="36" stopIfTrue="1" operator="equal">
      <formula>"þ"</formula>
    </cfRule>
  </conditionalFormatting>
  <conditionalFormatting sqref="L20">
    <cfRule type="cellIs" dxfId="50" priority="35" stopIfTrue="1" operator="equal">
      <formula>"þ"</formula>
    </cfRule>
  </conditionalFormatting>
  <conditionalFormatting sqref="L20">
    <cfRule type="cellIs" dxfId="49" priority="34" stopIfTrue="1" operator="equal">
      <formula>"þ"</formula>
    </cfRule>
  </conditionalFormatting>
  <conditionalFormatting sqref="L2">
    <cfRule type="cellIs" dxfId="48" priority="33" stopIfTrue="1" operator="equal">
      <formula>"þ"</formula>
    </cfRule>
  </conditionalFormatting>
  <conditionalFormatting sqref="L2">
    <cfRule type="cellIs" dxfId="47" priority="32" stopIfTrue="1" operator="equal">
      <formula>"þ"</formula>
    </cfRule>
  </conditionalFormatting>
  <conditionalFormatting sqref="M2">
    <cfRule type="cellIs" dxfId="46" priority="31" stopIfTrue="1" operator="equal">
      <formula>"þ"</formula>
    </cfRule>
  </conditionalFormatting>
  <conditionalFormatting sqref="M16:M25">
    <cfRule type="cellIs" dxfId="45" priority="30" stopIfTrue="1" operator="equal">
      <formula>"þ"</formula>
    </cfRule>
  </conditionalFormatting>
  <conditionalFormatting sqref="M16:M25">
    <cfRule type="cellIs" dxfId="44" priority="29" stopIfTrue="1" operator="equal">
      <formula>"þ"</formula>
    </cfRule>
  </conditionalFormatting>
  <conditionalFormatting sqref="E11">
    <cfRule type="cellIs" dxfId="43" priority="28" stopIfTrue="1" operator="equal">
      <formula>"þ"</formula>
    </cfRule>
  </conditionalFormatting>
  <conditionalFormatting sqref="E11">
    <cfRule type="cellIs" dxfId="42" priority="27" stopIfTrue="1" operator="equal">
      <formula>"þ"</formula>
    </cfRule>
  </conditionalFormatting>
  <conditionalFormatting sqref="G13">
    <cfRule type="cellIs" dxfId="41" priority="26" stopIfTrue="1" operator="equal">
      <formula>"þ"</formula>
    </cfRule>
  </conditionalFormatting>
  <conditionalFormatting sqref="G13">
    <cfRule type="cellIs" dxfId="40" priority="25" stopIfTrue="1" operator="equal">
      <formula>"þ"</formula>
    </cfRule>
  </conditionalFormatting>
  <conditionalFormatting sqref="G13">
    <cfRule type="cellIs" dxfId="39" priority="24" stopIfTrue="1" operator="equal">
      <formula>"þ"</formula>
    </cfRule>
  </conditionalFormatting>
  <conditionalFormatting sqref="G13">
    <cfRule type="cellIs" dxfId="38" priority="23" stopIfTrue="1" operator="equal">
      <formula>"þ"</formula>
    </cfRule>
  </conditionalFormatting>
  <conditionalFormatting sqref="G13">
    <cfRule type="cellIs" dxfId="37" priority="22" stopIfTrue="1" operator="equal">
      <formula>"þ"</formula>
    </cfRule>
  </conditionalFormatting>
  <conditionalFormatting sqref="G13">
    <cfRule type="cellIs" dxfId="36" priority="21" stopIfTrue="1" operator="equal">
      <formula>"þ"</formula>
    </cfRule>
  </conditionalFormatting>
  <conditionalFormatting sqref="G13">
    <cfRule type="cellIs" dxfId="35" priority="20" stopIfTrue="1" operator="equal">
      <formula>"þ"</formula>
    </cfRule>
  </conditionalFormatting>
  <conditionalFormatting sqref="G13">
    <cfRule type="cellIs" dxfId="34" priority="19" stopIfTrue="1" operator="equal">
      <formula>"þ"</formula>
    </cfRule>
  </conditionalFormatting>
  <conditionalFormatting sqref="G11">
    <cfRule type="cellIs" dxfId="33" priority="18" stopIfTrue="1" operator="equal">
      <formula>"þ"</formula>
    </cfRule>
  </conditionalFormatting>
  <conditionalFormatting sqref="G11">
    <cfRule type="cellIs" dxfId="32" priority="17" stopIfTrue="1" operator="equal">
      <formula>"þ"</formula>
    </cfRule>
  </conditionalFormatting>
  <conditionalFormatting sqref="L7">
    <cfRule type="cellIs" dxfId="31" priority="16" stopIfTrue="1" operator="equal">
      <formula>"þ"</formula>
    </cfRule>
  </conditionalFormatting>
  <conditionalFormatting sqref="L7">
    <cfRule type="cellIs" dxfId="30" priority="15" stopIfTrue="1" operator="equal">
      <formula>"þ"</formula>
    </cfRule>
  </conditionalFormatting>
  <conditionalFormatting sqref="L6">
    <cfRule type="cellIs" dxfId="29" priority="14" stopIfTrue="1" operator="equal">
      <formula>"þ"</formula>
    </cfRule>
  </conditionalFormatting>
  <conditionalFormatting sqref="L6">
    <cfRule type="cellIs" dxfId="28" priority="13" stopIfTrue="1" operator="equal">
      <formula>"þ"</formula>
    </cfRule>
  </conditionalFormatting>
  <conditionalFormatting sqref="L5">
    <cfRule type="cellIs" dxfId="27" priority="12" stopIfTrue="1" operator="equal">
      <formula>"þ"</formula>
    </cfRule>
  </conditionalFormatting>
  <conditionalFormatting sqref="L5">
    <cfRule type="cellIs" dxfId="26" priority="11" stopIfTrue="1" operator="equal">
      <formula>"þ"</formula>
    </cfRule>
  </conditionalFormatting>
  <conditionalFormatting sqref="F9">
    <cfRule type="cellIs" dxfId="7" priority="8" stopIfTrue="1" operator="equal">
      <formula>"þ"</formula>
    </cfRule>
  </conditionalFormatting>
  <conditionalFormatting sqref="F9">
    <cfRule type="cellIs" dxfId="6" priority="7" stopIfTrue="1" operator="equal">
      <formula>"þ"</formula>
    </cfRule>
  </conditionalFormatting>
  <conditionalFormatting sqref="F9">
    <cfRule type="cellIs" dxfId="5" priority="6" stopIfTrue="1" operator="equal">
      <formula>"þ"</formula>
    </cfRule>
  </conditionalFormatting>
  <conditionalFormatting sqref="F9">
    <cfRule type="cellIs" dxfId="4" priority="5" stopIfTrue="1" operator="equal">
      <formula>"þ"</formula>
    </cfRule>
  </conditionalFormatting>
  <conditionalFormatting sqref="F9">
    <cfRule type="cellIs" dxfId="3" priority="4" stopIfTrue="1" operator="equal">
      <formula>"þ"</formula>
    </cfRule>
  </conditionalFormatting>
  <conditionalFormatting sqref="F9">
    <cfRule type="cellIs" dxfId="2" priority="3" stopIfTrue="1" operator="equal">
      <formula>"þ"</formula>
    </cfRule>
  </conditionalFormatting>
  <conditionalFormatting sqref="F9">
    <cfRule type="cellIs" dxfId="1" priority="2" stopIfTrue="1" operator="equal">
      <formula>"þ"</formula>
    </cfRule>
  </conditionalFormatting>
  <conditionalFormatting sqref="F9">
    <cfRule type="cellIs" dxfId="0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09765625" style="49" bestFit="1" customWidth="1"/>
    <col min="2" max="2" width="19.8984375" style="49" bestFit="1" customWidth="1"/>
    <col min="3" max="3" width="7.79687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47" style="44" customWidth="1"/>
    <col min="16" max="16384" width="8.796875" style="44"/>
  </cols>
  <sheetData>
    <row r="1" spans="1:15" ht="31.8" thickBot="1" x14ac:dyDescent="0.35">
      <c r="A1" s="184" t="s">
        <v>0</v>
      </c>
      <c r="B1" s="185" t="s">
        <v>35</v>
      </c>
      <c r="C1" s="185" t="s">
        <v>36</v>
      </c>
      <c r="D1" s="130" t="s">
        <v>93</v>
      </c>
      <c r="E1" s="132" t="s">
        <v>37</v>
      </c>
      <c r="F1" s="131" t="s">
        <v>92</v>
      </c>
      <c r="G1" s="130" t="s">
        <v>91</v>
      </c>
      <c r="H1" s="129" t="s">
        <v>38</v>
      </c>
      <c r="I1" s="129" t="s">
        <v>39</v>
      </c>
      <c r="J1" s="129" t="s">
        <v>90</v>
      </c>
      <c r="K1" s="128" t="s">
        <v>3</v>
      </c>
      <c r="L1" s="129" t="s">
        <v>26</v>
      </c>
      <c r="M1" s="127" t="s">
        <v>87</v>
      </c>
      <c r="N1" s="129" t="s">
        <v>86</v>
      </c>
      <c r="O1" s="126" t="s">
        <v>89</v>
      </c>
    </row>
    <row r="2" spans="1:15" x14ac:dyDescent="0.3">
      <c r="A2" s="179" t="s">
        <v>128</v>
      </c>
      <c r="B2" s="93" t="s">
        <v>136</v>
      </c>
      <c r="C2" s="93" t="s">
        <v>137</v>
      </c>
      <c r="D2" s="172" t="s">
        <v>83</v>
      </c>
      <c r="E2" s="173">
        <v>10</v>
      </c>
      <c r="F2" s="174">
        <v>10</v>
      </c>
      <c r="G2" s="175">
        <v>9</v>
      </c>
      <c r="H2" s="93">
        <v>0</v>
      </c>
      <c r="I2" s="93">
        <v>0</v>
      </c>
      <c r="J2" s="93">
        <f t="shared" ref="J2:J4" si="0">IF(D2="þ",SUM(E2,G2:I2),SUM(E2,F2,H2,I2))</f>
        <v>20</v>
      </c>
      <c r="K2" s="94">
        <f t="shared" ref="K2:K8" ca="1" si="1">RANDBETWEEN(1,20)</f>
        <v>3</v>
      </c>
      <c r="L2" s="93">
        <f t="shared" ref="L2:L4" ca="1" si="2">SUM(J2:K2)</f>
        <v>23</v>
      </c>
      <c r="M2" s="171">
        <v>20</v>
      </c>
      <c r="N2" s="176" t="str">
        <f t="shared" ref="N2:N4" ca="1" si="3">IF(K2&gt;(M2-1),"þ","ý")</f>
        <v>ý</v>
      </c>
      <c r="O2" s="45"/>
    </row>
    <row r="3" spans="1:15" x14ac:dyDescent="0.3">
      <c r="A3" s="180" t="s">
        <v>128</v>
      </c>
      <c r="B3" s="45" t="s">
        <v>136</v>
      </c>
      <c r="C3" s="45" t="s">
        <v>137</v>
      </c>
      <c r="D3" s="125" t="s">
        <v>83</v>
      </c>
      <c r="E3" s="124">
        <v>10</v>
      </c>
      <c r="F3" s="178">
        <f>F2-5</f>
        <v>5</v>
      </c>
      <c r="G3" s="123">
        <v>9</v>
      </c>
      <c r="H3" s="45">
        <v>0</v>
      </c>
      <c r="I3" s="45">
        <v>0</v>
      </c>
      <c r="J3" s="45">
        <f t="shared" ref="J3" si="4">IF(D3="þ",SUM(E3,G3:I3),SUM(E3,F3,H3,I3))</f>
        <v>15</v>
      </c>
      <c r="K3" s="46">
        <f t="shared" ca="1" si="1"/>
        <v>12</v>
      </c>
      <c r="L3" s="45">
        <f t="shared" ref="L3" ca="1" si="5">SUM(J3:K3)</f>
        <v>27</v>
      </c>
      <c r="M3" s="68">
        <v>20</v>
      </c>
      <c r="N3" s="71" t="str">
        <f t="shared" ref="N3" ca="1" si="6">IF(K3&gt;(M3-1),"þ","ý")</f>
        <v>ý</v>
      </c>
      <c r="O3" s="45"/>
    </row>
    <row r="4" spans="1:15" x14ac:dyDescent="0.3">
      <c r="A4" s="181" t="s">
        <v>128</v>
      </c>
      <c r="B4" s="47" t="s">
        <v>123</v>
      </c>
      <c r="C4" s="47" t="s">
        <v>123</v>
      </c>
      <c r="D4" s="122" t="s">
        <v>83</v>
      </c>
      <c r="E4" s="121">
        <v>10</v>
      </c>
      <c r="F4" s="169">
        <v>5</v>
      </c>
      <c r="G4" s="120">
        <v>9</v>
      </c>
      <c r="H4" s="47">
        <v>0</v>
      </c>
      <c r="I4" s="47">
        <v>0</v>
      </c>
      <c r="J4" s="47">
        <f t="shared" si="0"/>
        <v>15</v>
      </c>
      <c r="K4" s="48">
        <f t="shared" ca="1" si="1"/>
        <v>6</v>
      </c>
      <c r="L4" s="47">
        <f t="shared" ca="1" si="2"/>
        <v>21</v>
      </c>
      <c r="M4" s="69">
        <v>20</v>
      </c>
      <c r="N4" s="70" t="str">
        <f t="shared" ca="1" si="3"/>
        <v>ý</v>
      </c>
      <c r="O4" s="47"/>
    </row>
    <row r="5" spans="1:15" x14ac:dyDescent="0.3">
      <c r="A5" s="179" t="s">
        <v>129</v>
      </c>
      <c r="B5" s="93" t="s">
        <v>139</v>
      </c>
      <c r="C5" s="93" t="s">
        <v>131</v>
      </c>
      <c r="D5" s="172" t="s">
        <v>83</v>
      </c>
      <c r="E5" s="173">
        <v>10</v>
      </c>
      <c r="F5" s="174">
        <v>9</v>
      </c>
      <c r="G5" s="175">
        <v>0</v>
      </c>
      <c r="H5" s="93">
        <v>0</v>
      </c>
      <c r="I5" s="93">
        <v>0</v>
      </c>
      <c r="J5" s="93">
        <f t="shared" ref="J5" si="7">IF(D5="þ",SUM(E5,G5:I5),SUM(E5,F5,H5,I5))</f>
        <v>19</v>
      </c>
      <c r="K5" s="94">
        <f t="shared" ca="1" si="1"/>
        <v>14</v>
      </c>
      <c r="L5" s="93">
        <f t="shared" ref="L5" ca="1" si="8">SUM(J5:K5)</f>
        <v>33</v>
      </c>
      <c r="M5" s="171">
        <v>20</v>
      </c>
      <c r="N5" s="176" t="str">
        <f t="shared" ref="N5" ca="1" si="9">IF(K5&gt;(M5-1),"þ","ý")</f>
        <v>ý</v>
      </c>
      <c r="O5" s="45"/>
    </row>
    <row r="6" spans="1:15" x14ac:dyDescent="0.3">
      <c r="A6" s="180" t="s">
        <v>129</v>
      </c>
      <c r="B6" s="45" t="s">
        <v>140</v>
      </c>
      <c r="C6" s="45" t="s">
        <v>131</v>
      </c>
      <c r="D6" s="125" t="s">
        <v>83</v>
      </c>
      <c r="E6" s="124">
        <v>10</v>
      </c>
      <c r="F6" s="178">
        <v>9</v>
      </c>
      <c r="G6" s="123">
        <v>0</v>
      </c>
      <c r="H6" s="45">
        <v>0</v>
      </c>
      <c r="I6" s="45">
        <v>0</v>
      </c>
      <c r="J6" s="45">
        <f t="shared" ref="J6" si="10">IF(D6="þ",SUM(E6,G6:I6),SUM(E6,F6,H6,I6))</f>
        <v>19</v>
      </c>
      <c r="K6" s="46">
        <f t="shared" ca="1" si="1"/>
        <v>2</v>
      </c>
      <c r="L6" s="45">
        <f t="shared" ref="L6" ca="1" si="11">SUM(J6:K6)</f>
        <v>21</v>
      </c>
      <c r="M6" s="68">
        <v>20</v>
      </c>
      <c r="N6" s="71" t="str">
        <f t="shared" ref="N6" ca="1" si="12">IF(K6&gt;(M6-1),"þ","ý")</f>
        <v>ý</v>
      </c>
      <c r="O6" s="45"/>
    </row>
    <row r="7" spans="1:15" x14ac:dyDescent="0.3">
      <c r="A7" s="180" t="s">
        <v>129</v>
      </c>
      <c r="B7" s="45" t="s">
        <v>130</v>
      </c>
      <c r="C7" s="45" t="s">
        <v>132</v>
      </c>
      <c r="D7" s="125" t="s">
        <v>88</v>
      </c>
      <c r="E7" s="124">
        <v>10</v>
      </c>
      <c r="F7" s="178">
        <v>9</v>
      </c>
      <c r="G7" s="123">
        <v>9</v>
      </c>
      <c r="H7" s="45">
        <v>0</v>
      </c>
      <c r="I7" s="45">
        <v>0</v>
      </c>
      <c r="J7" s="45">
        <f t="shared" ref="J7" si="13">IF(D7="þ",SUM(E7,G7:I7),SUM(E7,F7,H7,I7))</f>
        <v>19</v>
      </c>
      <c r="K7" s="46">
        <f t="shared" ca="1" si="1"/>
        <v>14</v>
      </c>
      <c r="L7" s="45">
        <f t="shared" ref="L7" ca="1" si="14">SUM(J7:K7)</f>
        <v>33</v>
      </c>
      <c r="M7" s="68">
        <v>20</v>
      </c>
      <c r="N7" s="71" t="str">
        <f t="shared" ref="N7" ca="1" si="15">IF(K7&gt;(M7-1),"þ","ý")</f>
        <v>ý</v>
      </c>
      <c r="O7" s="45"/>
    </row>
    <row r="8" spans="1:15" x14ac:dyDescent="0.3">
      <c r="A8" s="181" t="s">
        <v>129</v>
      </c>
      <c r="B8" s="47" t="s">
        <v>123</v>
      </c>
      <c r="C8" s="47" t="s">
        <v>123</v>
      </c>
      <c r="D8" s="122" t="s">
        <v>83</v>
      </c>
      <c r="E8" s="121">
        <v>10</v>
      </c>
      <c r="F8" s="169">
        <v>13</v>
      </c>
      <c r="G8" s="120">
        <v>0</v>
      </c>
      <c r="H8" s="47">
        <v>0</v>
      </c>
      <c r="I8" s="47">
        <v>0</v>
      </c>
      <c r="J8" s="47">
        <f t="shared" ref="J8" si="16">IF(D8="þ",SUM(E8,G8:I8),SUM(E8,F8,H8,I8))</f>
        <v>23</v>
      </c>
      <c r="K8" s="48">
        <f t="shared" ca="1" si="1"/>
        <v>6</v>
      </c>
      <c r="L8" s="47">
        <f t="shared" ref="L8" ca="1" si="17">SUM(J8:K8)</f>
        <v>29</v>
      </c>
      <c r="M8" s="69">
        <v>19</v>
      </c>
      <c r="N8" s="70" t="str">
        <f t="shared" ref="N8" ca="1" si="18">IF(K8&gt;(M8-1),"þ","ý")</f>
        <v>ý</v>
      </c>
      <c r="O8" s="47"/>
    </row>
    <row r="9" spans="1:15" x14ac:dyDescent="0.3">
      <c r="A9" s="1"/>
    </row>
  </sheetData>
  <conditionalFormatting sqref="K2:K3 K5:K8">
    <cfRule type="cellIs" dxfId="25" priority="206" operator="greaterThanOrEqual">
      <formula>M2</formula>
    </cfRule>
  </conditionalFormatting>
  <conditionalFormatting sqref="N2:N3">
    <cfRule type="cellIs" dxfId="24" priority="171" operator="equal">
      <formula>"þ"</formula>
    </cfRule>
  </conditionalFormatting>
  <conditionalFormatting sqref="N4">
    <cfRule type="cellIs" dxfId="23" priority="169" operator="equal">
      <formula>"þ"</formula>
    </cfRule>
  </conditionalFormatting>
  <conditionalFormatting sqref="K4">
    <cfRule type="cellIs" dxfId="22" priority="167" operator="greaterThanOrEqual">
      <formula>M4</formula>
    </cfRule>
  </conditionalFormatting>
  <conditionalFormatting sqref="N8">
    <cfRule type="cellIs" dxfId="21" priority="163" operator="equal">
      <formula>"þ"</formula>
    </cfRule>
  </conditionalFormatting>
  <conditionalFormatting sqref="N5:N7">
    <cfRule type="cellIs" dxfId="20" priority="88" operator="equal">
      <formula>"þ"</formula>
    </cfRule>
  </conditionalFormatting>
  <conditionalFormatting sqref="D2:D3">
    <cfRule type="cellIs" dxfId="19" priority="17" operator="equal">
      <formula>"þ"</formula>
    </cfRule>
  </conditionalFormatting>
  <conditionalFormatting sqref="D4">
    <cfRule type="cellIs" dxfId="18" priority="16" operator="equal">
      <formula>"þ"</formula>
    </cfRule>
  </conditionalFormatting>
  <conditionalFormatting sqref="D8">
    <cfRule type="cellIs" dxfId="17" priority="15" operator="equal">
      <formula>"þ"</formula>
    </cfRule>
  </conditionalFormatting>
  <conditionalFormatting sqref="D5:D7">
    <cfRule type="cellIs" dxfId="16" priority="12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showGridLines="0" zoomScaleNormal="100" workbookViewId="0"/>
  </sheetViews>
  <sheetFormatPr defaultColWidth="4" defaultRowHeight="15.6" x14ac:dyDescent="0.3"/>
  <cols>
    <col min="1" max="1" width="13.5" style="18" bestFit="1" customWidth="1"/>
    <col min="2" max="2" width="13.7968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5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1" t="s">
        <v>0</v>
      </c>
      <c r="B1" s="91" t="s">
        <v>65</v>
      </c>
      <c r="C1" s="91" t="s">
        <v>40</v>
      </c>
      <c r="D1" s="92" t="s">
        <v>3</v>
      </c>
      <c r="E1" s="91" t="s">
        <v>116</v>
      </c>
      <c r="G1" s="91" t="s">
        <v>0</v>
      </c>
      <c r="H1" s="91" t="s">
        <v>65</v>
      </c>
      <c r="I1" s="91" t="s">
        <v>40</v>
      </c>
      <c r="J1" s="92" t="s">
        <v>3</v>
      </c>
      <c r="K1" s="91" t="s">
        <v>116</v>
      </c>
    </row>
    <row r="2" spans="1:11" x14ac:dyDescent="0.3">
      <c r="A2" s="179" t="s">
        <v>128</v>
      </c>
      <c r="B2" s="5" t="s">
        <v>41</v>
      </c>
      <c r="C2" s="93">
        <v>12</v>
      </c>
      <c r="D2" s="94">
        <f t="shared" ref="D2:D8" ca="1" si="0">RANDBETWEEN(1,20)</f>
        <v>2</v>
      </c>
      <c r="E2" s="93">
        <f t="shared" ref="E2:E8" ca="1" si="1">D2+C2</f>
        <v>14</v>
      </c>
      <c r="G2" s="171"/>
      <c r="H2" s="5" t="s">
        <v>41</v>
      </c>
      <c r="I2" s="93"/>
      <c r="J2" s="94">
        <f t="shared" ref="J2:J8" ca="1" si="2">RANDBETWEEN(1,20)</f>
        <v>12</v>
      </c>
      <c r="K2" s="93">
        <f t="shared" ref="K2:K4" ca="1" si="3">J2+I2</f>
        <v>12</v>
      </c>
    </row>
    <row r="3" spans="1:11" x14ac:dyDescent="0.3">
      <c r="A3" s="180" t="s">
        <v>128</v>
      </c>
      <c r="B3" s="5" t="s">
        <v>42</v>
      </c>
      <c r="C3" s="45">
        <v>19</v>
      </c>
      <c r="D3" s="46">
        <f t="shared" ca="1" si="0"/>
        <v>17</v>
      </c>
      <c r="E3" s="45">
        <f t="shared" ca="1" si="1"/>
        <v>36</v>
      </c>
      <c r="G3" s="68"/>
      <c r="H3" s="5" t="s">
        <v>42</v>
      </c>
      <c r="I3" s="45"/>
      <c r="J3" s="46">
        <f t="shared" ca="1" si="2"/>
        <v>14</v>
      </c>
      <c r="K3" s="45">
        <f t="shared" ca="1" si="3"/>
        <v>14</v>
      </c>
    </row>
    <row r="4" spans="1:11" x14ac:dyDescent="0.3">
      <c r="A4" s="181" t="s">
        <v>128</v>
      </c>
      <c r="B4" s="95" t="s">
        <v>43</v>
      </c>
      <c r="C4" s="212">
        <f>15-1</f>
        <v>14</v>
      </c>
      <c r="D4" s="48">
        <f t="shared" ca="1" si="0"/>
        <v>15</v>
      </c>
      <c r="E4" s="47">
        <f t="shared" ca="1" si="1"/>
        <v>29</v>
      </c>
      <c r="G4" s="69"/>
      <c r="H4" s="95" t="s">
        <v>43</v>
      </c>
      <c r="I4" s="47"/>
      <c r="J4" s="48">
        <f t="shared" ca="1" si="2"/>
        <v>17</v>
      </c>
      <c r="K4" s="47">
        <f t="shared" ca="1" si="3"/>
        <v>17</v>
      </c>
    </row>
    <row r="5" spans="1:11" x14ac:dyDescent="0.3">
      <c r="A5" s="179" t="s">
        <v>129</v>
      </c>
      <c r="B5" s="5" t="s">
        <v>41</v>
      </c>
      <c r="C5" s="93">
        <v>16</v>
      </c>
      <c r="D5" s="94">
        <f t="shared" ca="1" si="0"/>
        <v>16</v>
      </c>
      <c r="E5" s="93">
        <f t="shared" ca="1" si="1"/>
        <v>32</v>
      </c>
      <c r="G5" s="171"/>
      <c r="H5" s="5" t="s">
        <v>41</v>
      </c>
      <c r="I5" s="93"/>
      <c r="J5" s="94">
        <f t="shared" ca="1" si="2"/>
        <v>9</v>
      </c>
      <c r="K5" s="93">
        <f t="shared" ref="K5:K7" ca="1" si="4">J5+I5</f>
        <v>9</v>
      </c>
    </row>
    <row r="6" spans="1:11" x14ac:dyDescent="0.3">
      <c r="A6" s="180" t="s">
        <v>129</v>
      </c>
      <c r="B6" s="5" t="s">
        <v>42</v>
      </c>
      <c r="C6" s="45">
        <v>4</v>
      </c>
      <c r="D6" s="46">
        <f t="shared" ca="1" si="0"/>
        <v>13</v>
      </c>
      <c r="E6" s="45">
        <f t="shared" ca="1" si="1"/>
        <v>17</v>
      </c>
      <c r="G6" s="68"/>
      <c r="H6" s="5" t="s">
        <v>42</v>
      </c>
      <c r="I6" s="45"/>
      <c r="J6" s="46">
        <f t="shared" ca="1" si="2"/>
        <v>12</v>
      </c>
      <c r="K6" s="45">
        <f t="shared" ca="1" si="4"/>
        <v>12</v>
      </c>
    </row>
    <row r="7" spans="1:11" x14ac:dyDescent="0.3">
      <c r="A7" s="181" t="s">
        <v>129</v>
      </c>
      <c r="B7" s="95" t="s">
        <v>43</v>
      </c>
      <c r="C7" s="47">
        <v>6</v>
      </c>
      <c r="D7" s="48">
        <f t="shared" ca="1" si="0"/>
        <v>8</v>
      </c>
      <c r="E7" s="47">
        <f t="shared" ca="1" si="1"/>
        <v>14</v>
      </c>
      <c r="G7" s="69"/>
      <c r="H7" s="95" t="s">
        <v>43</v>
      </c>
      <c r="I7" s="47"/>
      <c r="J7" s="48">
        <f t="shared" ca="1" si="2"/>
        <v>9</v>
      </c>
      <c r="K7" s="47">
        <f t="shared" ca="1" si="4"/>
        <v>9</v>
      </c>
    </row>
    <row r="8" spans="1:11" x14ac:dyDescent="0.3">
      <c r="A8" s="181" t="s">
        <v>128</v>
      </c>
      <c r="B8" s="95" t="s">
        <v>142</v>
      </c>
      <c r="C8" s="47">
        <v>30</v>
      </c>
      <c r="D8" s="48">
        <f t="shared" ca="1" si="0"/>
        <v>3</v>
      </c>
      <c r="E8" s="47">
        <f t="shared" ca="1" si="1"/>
        <v>33</v>
      </c>
      <c r="G8" s="69"/>
      <c r="H8" s="95"/>
      <c r="I8" s="47"/>
      <c r="J8" s="48">
        <f t="shared" ca="1" si="2"/>
        <v>9</v>
      </c>
      <c r="K8" s="47">
        <f t="shared" ref="K8" ca="1" si="5">J8+I8</f>
        <v>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5.39843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8" t="s">
        <v>104</v>
      </c>
    </row>
    <row r="2" spans="1:30" ht="16.2" thickTop="1" x14ac:dyDescent="0.3">
      <c r="A2" s="100" t="s">
        <v>109</v>
      </c>
      <c r="B2" s="96">
        <v>12</v>
      </c>
      <c r="C2" s="119">
        <v>25</v>
      </c>
      <c r="D2" s="101">
        <v>27</v>
      </c>
      <c r="E2" s="102">
        <v>0</v>
      </c>
      <c r="F2" s="103" t="s">
        <v>64</v>
      </c>
      <c r="G2" s="104">
        <v>0</v>
      </c>
      <c r="H2" s="151">
        <v>25</v>
      </c>
      <c r="I2" s="106"/>
      <c r="J2" s="107"/>
      <c r="K2" s="147"/>
      <c r="L2" s="108"/>
      <c r="M2" s="109"/>
      <c r="N2" s="110"/>
      <c r="O2" s="111"/>
      <c r="P2" s="112"/>
      <c r="Q2" s="163" t="s">
        <v>101</v>
      </c>
      <c r="R2" s="113"/>
      <c r="S2" s="114"/>
      <c r="T2" s="115"/>
      <c r="U2" s="97"/>
      <c r="V2" s="98">
        <f t="shared" ref="V2:V4" si="0">SUM(H2:U2)</f>
        <v>25</v>
      </c>
      <c r="W2" s="116"/>
      <c r="X2" s="117"/>
      <c r="Y2" s="118">
        <v>25</v>
      </c>
      <c r="Z2" s="99">
        <v>99</v>
      </c>
      <c r="AA2" s="58">
        <f t="shared" ref="AA2:AA3" si="1">SUM(Y2:Z2)-(V2+W2)</f>
        <v>99</v>
      </c>
      <c r="AB2" s="146">
        <f t="shared" ref="AB2:AB3" si="2">SMALL(Z2:AA2,1)+X2</f>
        <v>99</v>
      </c>
      <c r="AD2" s="177"/>
    </row>
    <row r="3" spans="1:30" x14ac:dyDescent="0.3">
      <c r="A3" s="100" t="s">
        <v>111</v>
      </c>
      <c r="B3" s="96">
        <v>12</v>
      </c>
      <c r="C3" s="191">
        <f>23+4</f>
        <v>27</v>
      </c>
      <c r="D3" s="192">
        <f>25+4</f>
        <v>29</v>
      </c>
      <c r="E3" s="102">
        <v>0</v>
      </c>
      <c r="F3" s="103" t="s">
        <v>64</v>
      </c>
      <c r="G3" s="104">
        <v>0</v>
      </c>
      <c r="H3" s="151">
        <v>69</v>
      </c>
      <c r="I3" s="152"/>
      <c r="J3" s="107"/>
      <c r="K3" s="147"/>
      <c r="L3" s="108"/>
      <c r="M3" s="153"/>
      <c r="N3" s="154"/>
      <c r="O3" s="155"/>
      <c r="P3" s="186" t="s">
        <v>101</v>
      </c>
      <c r="Q3" s="163" t="s">
        <v>101</v>
      </c>
      <c r="R3" s="157"/>
      <c r="S3" s="158"/>
      <c r="T3" s="159"/>
      <c r="U3" s="97"/>
      <c r="V3" s="98">
        <f t="shared" si="0"/>
        <v>69</v>
      </c>
      <c r="W3" s="160"/>
      <c r="X3" s="161"/>
      <c r="Y3" s="162">
        <v>69</v>
      </c>
      <c r="Z3" s="99">
        <v>99</v>
      </c>
      <c r="AA3" s="58">
        <f t="shared" si="1"/>
        <v>99</v>
      </c>
      <c r="AB3" s="146">
        <f t="shared" si="2"/>
        <v>99</v>
      </c>
      <c r="AD3" s="177"/>
    </row>
    <row r="4" spans="1:30" x14ac:dyDescent="0.3">
      <c r="A4" s="100" t="s">
        <v>124</v>
      </c>
      <c r="B4" s="96">
        <v>17</v>
      </c>
      <c r="C4" s="119">
        <v>23</v>
      </c>
      <c r="D4" s="101">
        <v>29</v>
      </c>
      <c r="E4" s="102">
        <v>0</v>
      </c>
      <c r="F4" s="103" t="s">
        <v>64</v>
      </c>
      <c r="G4" s="104">
        <v>0</v>
      </c>
      <c r="H4" s="151">
        <v>9</v>
      </c>
      <c r="I4" s="152"/>
      <c r="J4" s="107"/>
      <c r="K4" s="147"/>
      <c r="L4" s="108"/>
      <c r="M4" s="153"/>
      <c r="N4" s="154"/>
      <c r="O4" s="155"/>
      <c r="P4" s="156"/>
      <c r="Q4" s="163" t="s">
        <v>101</v>
      </c>
      <c r="R4" s="157"/>
      <c r="S4" s="158"/>
      <c r="T4" s="159"/>
      <c r="U4" s="97"/>
      <c r="V4" s="98">
        <f t="shared" si="0"/>
        <v>9</v>
      </c>
      <c r="W4" s="160"/>
      <c r="X4" s="161"/>
      <c r="Y4" s="162"/>
      <c r="Z4" s="99">
        <v>99</v>
      </c>
      <c r="AA4" s="58">
        <f t="shared" ref="AA4:AA5" si="3">SUM(Y4:Z4)-(V4+W4)</f>
        <v>90</v>
      </c>
      <c r="AB4" s="146">
        <f t="shared" ref="AB4:AB5" si="4">SMALL(Z4:AA4,1)+X4</f>
        <v>90</v>
      </c>
      <c r="AD4" s="177"/>
    </row>
    <row r="5" spans="1:30" x14ac:dyDescent="0.3">
      <c r="A5" s="193" t="s">
        <v>125</v>
      </c>
      <c r="B5" s="96">
        <f>12</f>
        <v>12</v>
      </c>
      <c r="C5" s="119">
        <f>D5</f>
        <v>31</v>
      </c>
      <c r="D5" s="101">
        <f>31</f>
        <v>31</v>
      </c>
      <c r="E5" s="102">
        <v>0</v>
      </c>
      <c r="F5" s="149" t="s">
        <v>64</v>
      </c>
      <c r="G5" s="150">
        <v>0</v>
      </c>
      <c r="H5" s="151">
        <v>4</v>
      </c>
      <c r="I5" s="152"/>
      <c r="J5" s="107"/>
      <c r="K5" s="147"/>
      <c r="L5" s="108"/>
      <c r="M5" s="153"/>
      <c r="N5" s="154"/>
      <c r="O5" s="155"/>
      <c r="P5" s="156"/>
      <c r="Q5" s="163" t="s">
        <v>101</v>
      </c>
      <c r="R5" s="157"/>
      <c r="S5" s="158"/>
      <c r="T5" s="159"/>
      <c r="U5" s="97"/>
      <c r="V5" s="98">
        <f t="shared" ref="V5" si="5">SUM(H5:U5)</f>
        <v>4</v>
      </c>
      <c r="W5" s="160"/>
      <c r="X5" s="161"/>
      <c r="Y5" s="162">
        <v>4</v>
      </c>
      <c r="Z5" s="99">
        <v>179</v>
      </c>
      <c r="AA5" s="58">
        <f t="shared" si="3"/>
        <v>179</v>
      </c>
      <c r="AB5" s="146">
        <f t="shared" si="4"/>
        <v>179</v>
      </c>
      <c r="AD5" s="145"/>
    </row>
    <row r="6" spans="1:30" x14ac:dyDescent="0.3">
      <c r="A6" s="209" t="s">
        <v>128</v>
      </c>
      <c r="B6" s="96">
        <v>17</v>
      </c>
      <c r="C6" s="119">
        <v>24</v>
      </c>
      <c r="D6" s="101">
        <v>31</v>
      </c>
      <c r="E6" s="102">
        <v>0</v>
      </c>
      <c r="F6" s="149" t="s">
        <v>134</v>
      </c>
      <c r="G6" s="150">
        <v>15</v>
      </c>
      <c r="H6" s="105">
        <v>135</v>
      </c>
      <c r="I6" s="106"/>
      <c r="J6" s="107"/>
      <c r="K6" s="147"/>
      <c r="L6" s="108"/>
      <c r="M6" s="153"/>
      <c r="N6" s="154"/>
      <c r="O6" s="155"/>
      <c r="P6" s="156"/>
      <c r="Q6" s="163"/>
      <c r="R6" s="113"/>
      <c r="S6" s="114"/>
      <c r="T6" s="115">
        <v>34</v>
      </c>
      <c r="U6" s="97"/>
      <c r="V6" s="98">
        <f t="shared" ref="V6" si="6">SUM(H6:U6)</f>
        <v>169</v>
      </c>
      <c r="W6" s="116"/>
      <c r="X6" s="117"/>
      <c r="Y6" s="118"/>
      <c r="Z6" s="99">
        <v>190</v>
      </c>
      <c r="AA6" s="58">
        <f t="shared" ref="AA6" si="7">SUM(Y6:Z6)-(V6+W6)</f>
        <v>21</v>
      </c>
      <c r="AB6" s="146">
        <f t="shared" ref="AB6" si="8">SMALL(Z6:AA6,1)+X6</f>
        <v>21</v>
      </c>
      <c r="AD6" s="145"/>
    </row>
    <row r="7" spans="1:30" x14ac:dyDescent="0.3">
      <c r="A7" s="209" t="s">
        <v>129</v>
      </c>
      <c r="B7" s="96">
        <v>9</v>
      </c>
      <c r="C7" s="119">
        <v>23</v>
      </c>
      <c r="D7" s="101">
        <v>23</v>
      </c>
      <c r="E7" s="102">
        <v>0</v>
      </c>
      <c r="F7" s="149" t="s">
        <v>138</v>
      </c>
      <c r="G7" s="150">
        <v>5</v>
      </c>
      <c r="H7" s="106"/>
      <c r="I7" s="106"/>
      <c r="J7" s="107"/>
      <c r="K7" s="147"/>
      <c r="L7" s="108"/>
      <c r="M7" s="153"/>
      <c r="N7" s="154"/>
      <c r="O7" s="155"/>
      <c r="P7" s="156"/>
      <c r="Q7" s="163"/>
      <c r="R7" s="113"/>
      <c r="S7" s="114"/>
      <c r="T7" s="115"/>
      <c r="U7" s="97"/>
      <c r="V7" s="98">
        <f t="shared" ref="V7" si="9">SUM(H7:U7)</f>
        <v>0</v>
      </c>
      <c r="W7" s="116"/>
      <c r="X7" s="117"/>
      <c r="Y7" s="118"/>
      <c r="Z7" s="99">
        <v>161</v>
      </c>
      <c r="AA7" s="58">
        <f t="shared" ref="AA7" si="10">SUM(Y7:Z7)-(V7+W7)</f>
        <v>161</v>
      </c>
      <c r="AB7" s="146">
        <f t="shared" ref="AB7" si="11">SMALL(Z7:AA7,1)+X7</f>
        <v>161</v>
      </c>
      <c r="AD7" s="145"/>
    </row>
  </sheetData>
  <conditionalFormatting sqref="AB2:AB4 AB6">
    <cfRule type="cellIs" dxfId="15" priority="225" stopIfTrue="1" operator="lessThan">
      <formula>0.5</formula>
    </cfRule>
    <cfRule type="cellIs" dxfId="14" priority="226" operator="lessThan">
      <formula>0.5*Z2</formula>
    </cfRule>
  </conditionalFormatting>
  <conditionalFormatting sqref="AB5">
    <cfRule type="cellIs" dxfId="13" priority="31" stopIfTrue="1" operator="lessThan">
      <formula>0.5</formula>
    </cfRule>
    <cfRule type="cellIs" dxfId="12" priority="32" operator="lessThan">
      <formula>0.5*Z5</formula>
    </cfRule>
  </conditionalFormatting>
  <conditionalFormatting sqref="AB7">
    <cfRule type="cellIs" dxfId="11" priority="7" stopIfTrue="1" operator="lessThan">
      <formula>0.5</formula>
    </cfRule>
    <cfRule type="cellIs" dxfId="10" priority="8" operator="lessThan">
      <formula>0.5*Z7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16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10</v>
      </c>
      <c r="E5" s="10">
        <f ca="1">RANDBETWEEN(1,8)+RANDBETWEEN(1,8)+RANDBETWEEN(1,8)</f>
        <v>6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10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13</v>
      </c>
      <c r="E6" s="10">
        <f ca="1">RANDBETWEEN(1,10)+RANDBETWEEN(1,10)+RANDBETWEEN(1,10)</f>
        <v>10</v>
      </c>
      <c r="F6" s="10">
        <f ca="1">RANDBETWEEN(1,10)+RANDBETWEEN(1,10)+RANDBETWEEN(1,10)+RANDBETWEEN(1,10)</f>
        <v>17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8</v>
      </c>
      <c r="D7" s="10">
        <f ca="1">RANDBETWEEN(1,12)+RANDBETWEEN(1,12)</f>
        <v>20</v>
      </c>
      <c r="E7" s="10">
        <f ca="1">RANDBETWEEN(1,12)+RANDBETWEEN(1,12)+RANDBETWEEN(1,12)</f>
        <v>24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24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10</v>
      </c>
      <c r="D8" s="10">
        <f ca="1">RANDBETWEEN(1,20)+RANDBETWEEN(1,20)</f>
        <v>18</v>
      </c>
      <c r="E8" s="10">
        <f ca="1">RANDBETWEEN(1,20)+RANDBETWEEN(1,20)+RANDBETWEEN(1,20)</f>
        <v>28</v>
      </c>
      <c r="F8" s="10">
        <f ca="1">RANDBETWEEN(1,20)+RANDBETWEEN(1,20)+RANDBETWEEN(1,20)+RANDBETWEEN(1,20)</f>
        <v>55</v>
      </c>
      <c r="G8" s="10">
        <f ca="1">RANDBETWEEN(1,20)+RANDBETWEEN(1,20)+RANDBETWEEN(1,20)+RANDBETWEEN(1,20)+RANDBETWEEN(1,20)</f>
        <v>59</v>
      </c>
      <c r="H8" s="11">
        <f ca="1">RANDBETWEEN(1,20)+RANDBETWEEN(1,20)+RANDBETWEEN(1,20)+RANDBETWEEN(1,20)+RANDBETWEEN(1,20)+RANDBETWEEN(1,20)</f>
        <v>28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64</v>
      </c>
      <c r="D9" s="13">
        <f ca="1">RANDBETWEEN(1,100)+RANDBETWEEN(1,100)</f>
        <v>51</v>
      </c>
      <c r="E9" s="13">
        <f ca="1">RANDBETWEEN(1,100)+RANDBETWEEN(1,100)+RANDBETWEEN(1,100)</f>
        <v>217</v>
      </c>
      <c r="F9" s="13">
        <f ca="1">RANDBETWEEN(1,100)+RANDBETWEEN(1,100)+RANDBETWEEN(1,100)+RANDBETWEEN(1,100)</f>
        <v>231</v>
      </c>
      <c r="G9" s="13">
        <f ca="1">RANDBETWEEN(1,100)+RANDBETWEEN(1,100)+RANDBETWEEN(1,100)+RANDBETWEEN(1,100)+RANDBETWEEN(1,100)</f>
        <v>291</v>
      </c>
      <c r="H9" s="14">
        <f ca="1">RANDBETWEEN(1,100)+RANDBETWEEN(1,100)+RANDBETWEEN(1,100)+RANDBETWEEN(1,100)+RANDBETWEEN(1,100)+RANDBETWEEN(1,100)</f>
        <v>255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2021-06-03T23:39:26Z</dcterms:modified>
</cp:coreProperties>
</file>