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F883CE69-9250-4496-94A2-D72451AFCDA6}" xr6:coauthVersionLast="47" xr6:coauthVersionMax="47" xr10:uidLastSave="{00000000-0000-0000-0000-000000000000}"/>
  <bookViews>
    <workbookView xWindow="-108" yWindow="-108" windowWidth="23256" windowHeight="1317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6" i="1"/>
  <c r="K24" i="9"/>
  <c r="N24" i="9" s="1"/>
  <c r="J24" i="9"/>
  <c r="K23" i="9"/>
  <c r="N23" i="9" s="1"/>
  <c r="J23" i="9"/>
  <c r="K22" i="9"/>
  <c r="N22" i="9" s="1"/>
  <c r="J22" i="9"/>
  <c r="D17" i="7"/>
  <c r="E17" i="7" s="1"/>
  <c r="D18" i="7"/>
  <c r="E18" i="7" s="1"/>
  <c r="D19" i="7"/>
  <c r="E19" i="7" s="1"/>
  <c r="D20" i="7"/>
  <c r="E20" i="7" s="1"/>
  <c r="V11" i="5"/>
  <c r="AA11" i="5" s="1"/>
  <c r="AB11" i="5" s="1"/>
  <c r="K9" i="9"/>
  <c r="N9" i="9" s="1"/>
  <c r="J9" i="9"/>
  <c r="K8" i="9"/>
  <c r="N8" i="9" s="1"/>
  <c r="J8" i="9"/>
  <c r="K7" i="9"/>
  <c r="N7" i="9" s="1"/>
  <c r="J7" i="9"/>
  <c r="K15" i="9"/>
  <c r="N15" i="9" s="1"/>
  <c r="J15" i="9"/>
  <c r="K14" i="9"/>
  <c r="N14" i="9" s="1"/>
  <c r="J14" i="9"/>
  <c r="K13" i="9"/>
  <c r="N13" i="9" s="1"/>
  <c r="J13" i="9"/>
  <c r="K12" i="9"/>
  <c r="N12" i="9" s="1"/>
  <c r="J12" i="9"/>
  <c r="K11" i="9"/>
  <c r="N11" i="9" s="1"/>
  <c r="J11" i="9"/>
  <c r="K10" i="9"/>
  <c r="N10" i="9" s="1"/>
  <c r="J10" i="9"/>
  <c r="E4" i="9"/>
  <c r="J4" i="9" s="1"/>
  <c r="K4" i="9"/>
  <c r="N4" i="9" s="1"/>
  <c r="E5" i="9"/>
  <c r="J5" i="9" s="1"/>
  <c r="K5" i="9"/>
  <c r="N5" i="9" s="1"/>
  <c r="J6" i="9"/>
  <c r="K6" i="9"/>
  <c r="N6" i="9" s="1"/>
  <c r="E3" i="9"/>
  <c r="E2" i="9"/>
  <c r="C4" i="7"/>
  <c r="C3" i="7"/>
  <c r="C2" i="7"/>
  <c r="Z6" i="5"/>
  <c r="K19" i="9"/>
  <c r="N19" i="9" s="1"/>
  <c r="J19" i="9"/>
  <c r="K18" i="9"/>
  <c r="J18" i="9"/>
  <c r="K17" i="9"/>
  <c r="N17" i="9" s="1"/>
  <c r="J17" i="9"/>
  <c r="M4" i="1"/>
  <c r="J18" i="10"/>
  <c r="K18" i="10" s="1"/>
  <c r="M18" i="10" s="1"/>
  <c r="L22" i="9" l="1"/>
  <c r="L23" i="9"/>
  <c r="L24" i="9"/>
  <c r="L9" i="9"/>
  <c r="L8" i="9"/>
  <c r="L7" i="9"/>
  <c r="L12" i="9"/>
  <c r="L15" i="9"/>
  <c r="L10" i="9"/>
  <c r="L13" i="9"/>
  <c r="L11" i="9"/>
  <c r="L14" i="9"/>
  <c r="L5" i="9"/>
  <c r="L6" i="9"/>
  <c r="L4" i="9"/>
  <c r="L18" i="9"/>
  <c r="N18" i="9"/>
  <c r="L19" i="9"/>
  <c r="L17" i="9"/>
  <c r="F4" i="4"/>
  <c r="V8" i="5"/>
  <c r="AA8" i="5" s="1"/>
  <c r="AB8" i="5" s="1"/>
  <c r="K20" i="9"/>
  <c r="N20" i="9" s="1"/>
  <c r="J20" i="9"/>
  <c r="D16" i="7"/>
  <c r="E16" i="7" s="1"/>
  <c r="D15" i="7"/>
  <c r="E15" i="7" s="1"/>
  <c r="D14" i="7"/>
  <c r="E14" i="7" s="1"/>
  <c r="V10" i="5"/>
  <c r="AA10" i="5" s="1"/>
  <c r="AB10" i="5" s="1"/>
  <c r="L20" i="9" l="1"/>
  <c r="J2" i="9"/>
  <c r="K2" i="9"/>
  <c r="J3" i="9"/>
  <c r="K3" i="9"/>
  <c r="L3" i="9" l="1"/>
  <c r="L2" i="9"/>
  <c r="D3" i="5"/>
  <c r="B3" i="5"/>
  <c r="B4" i="5" l="1"/>
  <c r="D4" i="5"/>
  <c r="C4" i="5" s="1"/>
  <c r="V4" i="5"/>
  <c r="AA4" i="5" s="1"/>
  <c r="AB4" i="5" s="1"/>
  <c r="N3" i="9"/>
  <c r="N2" i="9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5" i="5"/>
  <c r="C5" i="5"/>
  <c r="B5" i="5"/>
  <c r="V2" i="5" l="1"/>
  <c r="V3" i="5"/>
  <c r="V5" i="5"/>
  <c r="V6" i="5"/>
  <c r="V7" i="5"/>
  <c r="V9" i="5"/>
  <c r="J7" i="7" l="1"/>
  <c r="K7" i="7" s="1"/>
  <c r="AA9" i="5" l="1"/>
  <c r="AB9" i="5" s="1"/>
  <c r="AA7" i="5"/>
  <c r="AB7" i="5" s="1"/>
  <c r="AA6" i="5"/>
  <c r="AB6" i="5" s="1"/>
  <c r="J6" i="7" l="1"/>
  <c r="K6" i="7" s="1"/>
  <c r="J5" i="7" l="1"/>
  <c r="K5" i="7" s="1"/>
  <c r="J4" i="7"/>
  <c r="K4" i="7" s="1"/>
  <c r="J3" i="7"/>
  <c r="K3" i="7" s="1"/>
  <c r="J2" i="7"/>
  <c r="K2" i="7" s="1"/>
  <c r="J16" i="9" l="1"/>
  <c r="K16" i="9"/>
  <c r="N16" i="9" s="1"/>
  <c r="L16" i="9" l="1"/>
  <c r="B2" i="5"/>
  <c r="K21" i="9" l="1"/>
  <c r="J21" i="9"/>
  <c r="D7" i="7"/>
  <c r="E7" i="7" s="1"/>
  <c r="D6" i="7"/>
  <c r="E6" i="7" s="1"/>
  <c r="D5" i="7"/>
  <c r="E5" i="7" s="1"/>
  <c r="L21" i="9" l="1"/>
  <c r="N21" i="9"/>
  <c r="J13" i="10"/>
  <c r="K13" i="10" s="1"/>
  <c r="M13" i="10" s="1"/>
  <c r="J7" i="10" l="1"/>
  <c r="K7" i="10" s="1"/>
  <c r="M7" i="10" s="1"/>
  <c r="G3" i="4" l="1"/>
  <c r="J12" i="10" l="1"/>
  <c r="K12" i="10" s="1"/>
  <c r="M12" i="10" s="1"/>
  <c r="J14" i="10"/>
  <c r="K14" i="10" s="1"/>
  <c r="M14" i="10" s="1"/>
  <c r="J5" i="10" l="1"/>
  <c r="K5" i="10" s="1"/>
  <c r="M5" i="10" s="1"/>
  <c r="C3" i="5" l="1"/>
  <c r="D2" i="5" l="1"/>
  <c r="C2" i="5" s="1"/>
  <c r="J8" i="10"/>
  <c r="K8" i="10" s="1"/>
  <c r="M8" i="10" s="1"/>
  <c r="J6" i="10"/>
  <c r="K6" i="10" s="1"/>
  <c r="M6" i="10" s="1"/>
  <c r="M11" i="1" l="1"/>
  <c r="M10" i="1"/>
  <c r="M9" i="1"/>
  <c r="E7" i="1" l="1"/>
  <c r="D4" i="7"/>
  <c r="E4" i="7" s="1"/>
  <c r="D3" i="7"/>
  <c r="E3" i="7" s="1"/>
  <c r="D2" i="7"/>
  <c r="E2" i="7" s="1"/>
  <c r="M28" i="10" l="1"/>
  <c r="M27" i="10"/>
  <c r="M26" i="10"/>
  <c r="M25" i="10"/>
  <c r="M24" i="10"/>
  <c r="M23" i="10"/>
  <c r="I19" i="1" l="1"/>
  <c r="I18" i="1"/>
  <c r="I20" i="1" s="1"/>
  <c r="I21" i="1" s="1"/>
  <c r="J17" i="10"/>
  <c r="K17" i="10" s="1"/>
  <c r="M17" i="10" s="1"/>
  <c r="M35" i="1" l="1"/>
  <c r="I8" i="1" l="1"/>
  <c r="F5" i="4" l="1"/>
  <c r="J28" i="10" l="1"/>
  <c r="K28" i="10" s="1"/>
  <c r="E3" i="1" l="1"/>
  <c r="J10" i="10" l="1"/>
  <c r="K10" i="10" s="1"/>
  <c r="M10" i="10" s="1"/>
  <c r="J16" i="10" l="1"/>
  <c r="K16" i="10" s="1"/>
  <c r="M16" i="10" s="1"/>
  <c r="J27" i="10" l="1"/>
  <c r="K27" i="10" s="1"/>
  <c r="J21" i="10" l="1"/>
  <c r="K21" i="10" s="1"/>
  <c r="M21" i="10" s="1"/>
  <c r="J15" i="10" l="1"/>
  <c r="K15" i="10" s="1"/>
  <c r="M15" i="10" s="1"/>
  <c r="J11" i="10" l="1"/>
  <c r="K11" i="10" s="1"/>
  <c r="M11" i="10" s="1"/>
  <c r="AA3" i="5" l="1"/>
  <c r="AB3" i="5" s="1"/>
  <c r="J26" i="10" l="1"/>
  <c r="K26" i="10" s="1"/>
  <c r="J25" i="10" l="1"/>
  <c r="K25" i="10" s="1"/>
  <c r="J24" i="10"/>
  <c r="K24" i="10" s="1"/>
  <c r="D4" i="4" l="1"/>
  <c r="C4" i="4" l="1"/>
  <c r="J23" i="10" l="1"/>
  <c r="K23" i="10" s="1"/>
  <c r="J3" i="10" l="1"/>
  <c r="K3" i="10" s="1"/>
  <c r="M3" i="10" s="1"/>
  <c r="J22" i="10" l="1"/>
  <c r="K22" i="10" s="1"/>
  <c r="M22" i="10" s="1"/>
  <c r="T1" i="10" l="1"/>
  <c r="AA2" i="5" l="1"/>
  <c r="AB2" i="5" s="1"/>
  <c r="E5" i="1" l="1"/>
  <c r="E2" i="1"/>
  <c r="E4" i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3" i="1" s="1"/>
  <c r="I10" i="1" l="1"/>
  <c r="M14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E4" i="4"/>
  <c r="H3" i="4"/>
  <c r="F3" i="4"/>
  <c r="E3" i="4"/>
  <c r="D3" i="4"/>
  <c r="C3" i="4"/>
  <c r="H2" i="4"/>
  <c r="G2" i="4"/>
  <c r="F2" i="4"/>
  <c r="E2" i="4"/>
  <c r="D2" i="4"/>
  <c r="C2" i="4"/>
  <c r="M15" i="1" l="1"/>
  <c r="M16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3" authorId="0" shapeId="0" xr:uid="{18A26510-5ADA-4EE9-BCE5-7263D91829F4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D4" authorId="0" shapeId="0" xr:uid="{AC3CAAF1-2F5D-42F5-8137-B2D1BCE1BBBA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B5" authorId="0" shapeId="0" xr:uid="{64161958-B9FF-40DE-954E-2BAC909512F6}">
      <text>
        <r>
          <rPr>
            <i/>
            <sz val="12"/>
            <color theme="1"/>
            <rFont val="Times New Roman"/>
            <family val="1"/>
          </rPr>
          <t>shield of faith +3
dispel evil +4</t>
        </r>
      </text>
    </comment>
    <comment ref="C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W6" authorId="0" shapeId="0" xr:uid="{396B19EB-C4F0-4AEB-A76F-D8197768F4FF}">
      <text>
        <r>
          <rPr>
            <i/>
            <sz val="12"/>
            <color theme="1"/>
            <rFont val="Times New Roman"/>
            <family val="1"/>
          </rPr>
          <t>Killed by Devrion’s weird spell</t>
        </r>
      </text>
    </comment>
    <comment ref="W7" authorId="0" shapeId="0" xr:uid="{4DD17141-F4FA-4133-B143-2BCE721B6A8F}">
      <text>
        <r>
          <rPr>
            <i/>
            <sz val="12"/>
            <color theme="1"/>
            <rFont val="Times New Roman"/>
            <family val="1"/>
          </rPr>
          <t>Killed by Devrion’s weird spell</t>
        </r>
      </text>
    </comment>
    <comment ref="W8" authorId="0" shapeId="0" xr:uid="{0D091BE2-2879-48CF-9188-099C10F44D48}">
      <text>
        <r>
          <rPr>
            <i/>
            <sz val="12"/>
            <color theme="1"/>
            <rFont val="Times New Roman"/>
            <family val="1"/>
          </rPr>
          <t>Eaten by the Quizat Haderach</t>
        </r>
      </text>
    </comment>
  </commentList>
</comments>
</file>

<file path=xl/sharedStrings.xml><?xml version="1.0" encoding="utf-8"?>
<sst xmlns="http://schemas.openxmlformats.org/spreadsheetml/2006/main" count="545" uniqueCount="193">
  <si>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</si>
  <si>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</si>
  <si>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</si>
  <si>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</si>
  <si>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</si>
  <si>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</si>
  <si>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</si>
  <si>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</si>
  <si>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</si>
  <si>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</si>
  <si>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</si>
  <si>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</si>
  <si>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</si>
  <si>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</si>
  <si>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</si>
  <si>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</si>
  <si>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</si>
  <si>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</si>
  <si>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</si>
  <si>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</si>
  <si>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</si>
  <si>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</si>
  <si>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</si>
  <si>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</si>
  <si>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</si>
  <si>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</si>
  <si>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</si>
  <si>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</si>
  <si>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</si>
  <si>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</si>
  <si>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</si>
  <si>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</si>
  <si>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</si>
  <si>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</si>
  <si>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</si>
  <si>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</si>
  <si>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</si>
  <si>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</si>
  <si>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</si>
  <si>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</si>
  <si>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</si>
  <si>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</si>
  <si>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</si>
  <si>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</si>
  <si>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</si>
  <si>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</si>
  <si>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</si>
  <si>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</si>
  <si>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</si>
  <si>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</si>
  <si>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</si>
  <si>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</si>
  <si>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</si>
  <si>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</si>
  <si>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</si>
  <si>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</si>
  <si>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</si>
  <si>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</si>
  <si>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</si>
  <si>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</si>
  <si>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</si>
  <si>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</si>
  <si>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</si>
  <si>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</si>
  <si>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</si>
  <si>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</si>
  <si>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</si>
  <si>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</si>
  <si>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</si>
  <si>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</si>
  <si>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</si>
  <si>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</si>
  <si>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</si>
  <si>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</si>
  <si>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</si>
  <si>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</si>
  <si>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</si>
  <si>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</si>
  <si>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</si>
  <si>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</si>
  <si>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</si>
  <si>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</si>
  <si>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</si>
  <si>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</si>
  <si>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</si>
  <si>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</si>
  <si>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</si>
  <si>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</si>
  <si>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</si>
  <si>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</si>
  <si>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</si>
  <si>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</si>
  <si>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</si>
  <si>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</si>
  <si>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</si>
  <si>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</si>
  <si>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</si>
  <si>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</si>
  <si>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</si>
  <si>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</si>
  <si>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</si>
  <si>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</si>
  <si>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</si>
  <si>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</si>
  <si>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</si>
  <si>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</si>
  <si>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</si>
  <si>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</si>
  <si>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</si>
  <si>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Allied Party Composition</t>
  </si>
  <si>
    <t>Brene</t>
  </si>
  <si>
    <t>True Seeing</t>
  </si>
  <si>
    <t>Lion’s Roar</t>
  </si>
  <si>
    <t>Chasing Perfection</t>
  </si>
  <si>
    <r>
      <t>Brene</t>
    </r>
    <r>
      <rPr>
        <b/>
        <vertAlign val="superscript"/>
        <sz val="12"/>
        <color theme="1"/>
        <rFont val="Times New Roman"/>
        <family val="1"/>
      </rPr>
      <t>PfE</t>
    </r>
  </si>
  <si>
    <t>Dragonskin</t>
  </si>
  <si>
    <t>Mage Armor</t>
  </si>
  <si>
    <t>Haste</t>
  </si>
  <si>
    <t>Concentration</t>
  </si>
  <si>
    <r>
      <t>Angren</t>
    </r>
    <r>
      <rPr>
        <b/>
        <vertAlign val="superscript"/>
        <sz val="11"/>
        <color theme="1"/>
        <rFont val="Times New Roman"/>
        <family val="1"/>
      </rPr>
      <t>PfE/DE</t>
    </r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</si>
  <si>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</si>
  <si>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r>
      <t>Devrion</t>
    </r>
    <r>
      <rPr>
        <b/>
        <vertAlign val="superscript"/>
        <sz val="12"/>
        <color theme="1"/>
        <rFont val="Times New Roman"/>
        <family val="1"/>
      </rPr>
      <t>PfE</t>
    </r>
  </si>
  <si>
    <t>Diplomacy</t>
  </si>
  <si>
    <t>Call Lightning</t>
  </si>
  <si>
    <t>Bypass SR</t>
  </si>
  <si>
    <t>Freedom of Movement</t>
  </si>
  <si>
    <t>Stoneskin</t>
  </si>
  <si>
    <t>Summon Monster III</t>
  </si>
  <si>
    <t>Accuracy</t>
  </si>
  <si>
    <t>Resist Energy</t>
  </si>
  <si>
    <t>Keen Edge</t>
  </si>
  <si>
    <t>Half-Dragon Duskblade</t>
  </si>
  <si>
    <t>Mordenkainen’s Sword</t>
  </si>
  <si>
    <t>Astrosphinx</t>
  </si>
  <si>
    <t>MC9</t>
  </si>
  <si>
    <t>Canisphinx</t>
  </si>
  <si>
    <t>Sandstorm</t>
  </si>
  <si>
    <t>Creature Catalog</t>
  </si>
  <si>
    <t>Tome of Magic</t>
  </si>
  <si>
    <t>Dangerous Denizens</t>
  </si>
  <si>
    <t>Crocospinx</t>
  </si>
  <si>
    <t>Dracosphinx</t>
  </si>
  <si>
    <t>Luposphinx</t>
  </si>
  <si>
    <t>Rock Sphinx</t>
  </si>
  <si>
    <t>Threskisphinx</t>
  </si>
  <si>
    <t>Source</t>
  </si>
  <si>
    <t>Non-Canon Options</t>
  </si>
  <si>
    <t>Loquasphinx Cleric (6)</t>
  </si>
  <si>
    <t>Sphinxes</t>
  </si>
  <si>
    <t>Speed</t>
  </si>
  <si>
    <t>See &gt;&gt;</t>
  </si>
  <si>
    <t>Rary’s Telepathic Link</t>
  </si>
  <si>
    <t>Loquasphinx</t>
  </si>
  <si>
    <t>Hieracosphinx</t>
  </si>
  <si>
    <t>MM</t>
  </si>
  <si>
    <t>Grapple</t>
  </si>
  <si>
    <t>Bite</t>
  </si>
  <si>
    <t>1d10+5</t>
  </si>
  <si>
    <t>Claw 1</t>
  </si>
  <si>
    <t>Claw 2</t>
  </si>
  <si>
    <t>1d6+2</t>
  </si>
  <si>
    <t>Combat Casting, Iron Will, Multiattack</t>
  </si>
  <si>
    <t>1d6+5</t>
  </si>
  <si>
    <t>1d8+2</t>
  </si>
  <si>
    <t>Tail Slap</t>
  </si>
  <si>
    <t>2d4+4</t>
  </si>
  <si>
    <t>1d12+12 (alternate w bite)</t>
  </si>
  <si>
    <t>2d6+8 (alternate with slap)</t>
  </si>
  <si>
    <t>If Hit:  Improved Grab</t>
  </si>
  <si>
    <t>If Charge:  Pounce &amp; Rake 2d4+4</t>
  </si>
  <si>
    <t>If Charge:  Pounce &amp; Rake 1d6+2</t>
  </si>
  <si>
    <t>Improved Bull Rush, Power Attack</t>
  </si>
  <si>
    <t>Awesome Blow, Cleave, Flyby Attack</t>
  </si>
  <si>
    <t>1d4+5</t>
  </si>
  <si>
    <t>If Charge:  Pounce &amp; Rake 1d4+2</t>
  </si>
  <si>
    <t>If Charge:  Pounce &amp; Rake 1d6+5</t>
  </si>
  <si>
    <t>40’ / 60’f / 40’s</t>
  </si>
  <si>
    <t>R30</t>
  </si>
  <si>
    <t>Bigby’s Clenched Fist</t>
  </si>
  <si>
    <t>Quizat Haderach</t>
  </si>
  <si>
    <t>Purple Worm</t>
  </si>
  <si>
    <t>20’ / 20’ b</t>
  </si>
  <si>
    <t>40’ / 80’ f</t>
  </si>
  <si>
    <t>40’ / 100’ f</t>
  </si>
  <si>
    <t>60’ / 90’ f</t>
  </si>
  <si>
    <t>30’ / 90’ f</t>
  </si>
  <si>
    <t>20’/20’b</t>
  </si>
  <si>
    <t>2d8+12</t>
  </si>
  <si>
    <t>Sting</t>
  </si>
  <si>
    <t>2d6+6+ Poison</t>
  </si>
  <si>
    <t>Fort DC 25; 1d6 Str &gt;&gt; 2d6 Str</t>
  </si>
  <si>
    <t>Improved Grab; Swallow Whole</t>
  </si>
  <si>
    <t>Escape Artist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</si>
</sst>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i/>
      <sz val="12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/>
    </xf>
    <xf numFmtId="0" fontId="23" fillId="3" borderId="25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91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24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12</c:v>
                </c:pt>
                <c:pt idx="3">
                  <c:v>28</c:v>
                </c:pt>
                <c:pt idx="4">
                  <c:v>36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17</c:v>
                </c:pt>
                <c:pt idx="4">
                  <c:v>46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23</c:v>
                </c:pt>
                <c:pt idx="2">
                  <c:v>17</c:v>
                </c:pt>
                <c:pt idx="3">
                  <c:v>66</c:v>
                </c:pt>
                <c:pt idx="4">
                  <c:v>57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17</c:v>
                </c:pt>
                <c:pt idx="4">
                  <c:v>28</c:v>
                </c:pt>
                <c:pt idx="5">
                  <c:v>17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27</c:v>
                </c:pt>
                <c:pt idx="3">
                  <c:v>24</c:v>
                </c:pt>
                <c:pt idx="4">
                  <c:v>36</c:v>
                </c:pt>
                <c:pt idx="5">
                  <c:v>46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29</c:v>
                </c:pt>
                <c:pt idx="3">
                  <c:v>37</c:v>
                </c:pt>
                <c:pt idx="4">
                  <c:v>29</c:v>
                </c:pt>
                <c:pt idx="5">
                  <c:v>41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24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12</c:v>
                </c:pt>
                <c:pt idx="3">
                  <c:v>28</c:v>
                </c:pt>
                <c:pt idx="4">
                  <c:v>36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17</c:v>
                </c:pt>
                <c:pt idx="4">
                  <c:v>46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9</c:v>
                </c:pt>
                <c:pt idx="1">
                  <c:v>23</c:v>
                </c:pt>
                <c:pt idx="2">
                  <c:v>17</c:v>
                </c:pt>
                <c:pt idx="3">
                  <c:v>66</c:v>
                </c:pt>
                <c:pt idx="4">
                  <c:v>57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4</xdr:row>
      <xdr:rowOff>7620</xdr:rowOff>
    </xdr:from>
    <xdr:to>
      <xdr:col>1</xdr:col>
      <xdr:colOff>1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990600" y="1203960"/>
          <a:ext cx="480061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0</xdr:col>
      <xdr:colOff>986118</xdr:colOff>
      <xdr:row>2</xdr:row>
      <xdr:rowOff>22860</xdr:rowOff>
    </xdr:from>
    <xdr:to>
      <xdr:col>1</xdr:col>
      <xdr:colOff>0</xdr:colOff>
      <xdr:row>2</xdr:row>
      <xdr:rowOff>251460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477E8C-EA70-4C9C-ACC8-5338AFF3ED74}"/>
            </a:ext>
          </a:extLst>
        </xdr:cNvPr>
        <xdr:cNvSpPr/>
      </xdr:nvSpPr>
      <xdr:spPr>
        <a:xfrm>
          <a:off x="986118" y="701040"/>
          <a:ext cx="537882" cy="2286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  <xdr:twoCellAnchor>
    <xdr:from>
      <xdr:col>0</xdr:col>
      <xdr:colOff>983876</xdr:colOff>
      <xdr:row>0</xdr:row>
      <xdr:rowOff>412376</xdr:rowOff>
    </xdr:from>
    <xdr:to>
      <xdr:col>0</xdr:col>
      <xdr:colOff>1468895</xdr:colOff>
      <xdr:row>1</xdr:row>
      <xdr:rowOff>251460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4F94C37-827C-4E26-9201-0999698C4AD5}"/>
            </a:ext>
          </a:extLst>
        </xdr:cNvPr>
        <xdr:cNvSpPr/>
      </xdr:nvSpPr>
      <xdr:spPr>
        <a:xfrm>
          <a:off x="983876" y="412376"/>
          <a:ext cx="485019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zoomScaleNormal="100" workbookViewId="0"/>
  </sheetViews>
  <sheetFormatPr defaultRowHeight="15.6" x14ac:dyDescent="0.3"/>
  <cols>
    <col min="1" max="1" width="14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19921875" style="43" bestFit="1" customWidth="1"/>
    <col min="15" max="15" width="13.09765625" style="43" bestFit="1" customWidth="1"/>
    <col min="16" max="16" width="13" style="43" bestFit="1" customWidth="1"/>
    <col min="17" max="16384" width="8.796875" style="43"/>
  </cols>
  <sheetData>
    <row r="1" spans="1:15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149</v>
      </c>
      <c r="H1" s="39" t="s">
        <v>20</v>
      </c>
      <c r="I1" s="39"/>
      <c r="J1" s="39"/>
      <c r="K1" s="39"/>
      <c r="L1" s="39" t="s">
        <v>82</v>
      </c>
      <c r="M1" s="39"/>
      <c r="N1" s="39"/>
      <c r="O1" s="39"/>
    </row>
    <row r="2" spans="1:15" ht="16.8" thickTop="1" thickBot="1" x14ac:dyDescent="0.35">
      <c r="A2" s="73" t="s">
        <v>104</v>
      </c>
      <c r="B2" s="73">
        <v>1</v>
      </c>
      <c r="C2" s="44">
        <v>6</v>
      </c>
      <c r="D2" s="45">
        <v>16</v>
      </c>
      <c r="E2" s="44">
        <f t="shared" ref="E2:E7" si="0">SUM(C2:D2)</f>
        <v>22</v>
      </c>
      <c r="F2" s="44" t="s">
        <v>5</v>
      </c>
      <c r="H2" s="74" t="s">
        <v>0</v>
      </c>
      <c r="I2" s="75" t="s">
        <v>21</v>
      </c>
      <c r="J2" s="76" t="s">
        <v>22</v>
      </c>
      <c r="L2" s="128" t="s">
        <v>0</v>
      </c>
      <c r="M2" s="129" t="s">
        <v>83</v>
      </c>
      <c r="N2" s="129" t="s">
        <v>149</v>
      </c>
      <c r="O2" s="130" t="s">
        <v>65</v>
      </c>
    </row>
    <row r="3" spans="1:15" x14ac:dyDescent="0.3">
      <c r="A3" s="73" t="s">
        <v>102</v>
      </c>
      <c r="B3" s="73">
        <v>1</v>
      </c>
      <c r="C3" s="44">
        <v>5</v>
      </c>
      <c r="D3" s="45">
        <v>15</v>
      </c>
      <c r="E3" s="44">
        <f t="shared" si="0"/>
        <v>20</v>
      </c>
      <c r="F3" s="44" t="s">
        <v>98</v>
      </c>
      <c r="H3" s="77" t="s">
        <v>103</v>
      </c>
      <c r="I3" s="73">
        <v>19</v>
      </c>
      <c r="J3" s="78" t="s">
        <v>105</v>
      </c>
      <c r="L3" s="131" t="s">
        <v>179</v>
      </c>
      <c r="M3" s="119"/>
      <c r="N3" s="119" t="s">
        <v>181</v>
      </c>
      <c r="O3" s="132" t="s">
        <v>180</v>
      </c>
    </row>
    <row r="4" spans="1:15" x14ac:dyDescent="0.3">
      <c r="A4" s="73" t="s">
        <v>110</v>
      </c>
      <c r="B4" s="73">
        <v>1</v>
      </c>
      <c r="C4" s="44">
        <v>6</v>
      </c>
      <c r="D4" s="45">
        <v>7</v>
      </c>
      <c r="E4" s="44">
        <f t="shared" si="0"/>
        <v>13</v>
      </c>
      <c r="F4" s="44" t="s">
        <v>5</v>
      </c>
      <c r="H4" s="77" t="s">
        <v>110</v>
      </c>
      <c r="I4" s="73">
        <v>19</v>
      </c>
      <c r="J4" s="78" t="s">
        <v>107</v>
      </c>
      <c r="L4" s="131" t="s">
        <v>147</v>
      </c>
      <c r="M4" s="119">
        <f>8+6</f>
        <v>14</v>
      </c>
      <c r="N4" s="119" t="s">
        <v>182</v>
      </c>
      <c r="O4" s="132" t="s">
        <v>138</v>
      </c>
    </row>
    <row r="5" spans="1:15" x14ac:dyDescent="0.3">
      <c r="A5" s="73" t="s">
        <v>103</v>
      </c>
      <c r="B5" s="73">
        <v>1</v>
      </c>
      <c r="C5" s="44">
        <v>2</v>
      </c>
      <c r="D5" s="45">
        <v>10</v>
      </c>
      <c r="E5" s="44">
        <f t="shared" si="0"/>
        <v>12</v>
      </c>
      <c r="F5" s="44" t="s">
        <v>5</v>
      </c>
      <c r="H5" s="77" t="s">
        <v>104</v>
      </c>
      <c r="I5" s="73">
        <v>19</v>
      </c>
      <c r="J5" s="78" t="s">
        <v>106</v>
      </c>
      <c r="L5" s="131" t="s">
        <v>140</v>
      </c>
      <c r="M5" s="119">
        <v>12</v>
      </c>
      <c r="N5" s="119" t="s">
        <v>176</v>
      </c>
      <c r="O5" s="132" t="s">
        <v>136</v>
      </c>
    </row>
    <row r="6" spans="1:15" ht="16.2" thickBot="1" x14ac:dyDescent="0.35">
      <c r="A6" s="119" t="s">
        <v>179</v>
      </c>
      <c r="B6" s="119">
        <v>2</v>
      </c>
      <c r="C6" s="44">
        <v>-2</v>
      </c>
      <c r="D6" s="45">
        <v>7</v>
      </c>
      <c r="E6" s="44">
        <f t="shared" si="0"/>
        <v>5</v>
      </c>
      <c r="F6" s="44" t="s">
        <v>186</v>
      </c>
      <c r="H6" s="176" t="s">
        <v>102</v>
      </c>
      <c r="I6" s="177">
        <v>19</v>
      </c>
      <c r="J6" s="178" t="s">
        <v>131</v>
      </c>
      <c r="L6" s="131" t="s">
        <v>144</v>
      </c>
      <c r="M6" s="119">
        <v>8</v>
      </c>
      <c r="N6" s="119" t="s">
        <v>183</v>
      </c>
      <c r="O6" s="132" t="s">
        <v>136</v>
      </c>
    </row>
    <row r="7" spans="1:15" x14ac:dyDescent="0.3">
      <c r="A7" s="119" t="s">
        <v>148</v>
      </c>
      <c r="B7" s="119">
        <v>2</v>
      </c>
      <c r="C7" s="44">
        <v>1</v>
      </c>
      <c r="D7" s="45">
        <v>3</v>
      </c>
      <c r="E7" s="44">
        <f t="shared" si="0"/>
        <v>4</v>
      </c>
      <c r="F7" s="44" t="s">
        <v>150</v>
      </c>
      <c r="H7" s="79" t="s">
        <v>23</v>
      </c>
      <c r="I7" s="80">
        <f>SUM(I3:I6)</f>
        <v>76</v>
      </c>
      <c r="J7" s="78"/>
      <c r="L7" s="131" t="s">
        <v>135</v>
      </c>
      <c r="M7" s="119">
        <v>5</v>
      </c>
      <c r="N7" s="119" t="s">
        <v>184</v>
      </c>
      <c r="O7" s="132" t="s">
        <v>136</v>
      </c>
    </row>
    <row r="8" spans="1:15" ht="16.2" thickBot="1" x14ac:dyDescent="0.35">
      <c r="C8" s="43"/>
      <c r="D8" s="43"/>
      <c r="E8" s="43"/>
      <c r="F8" s="43"/>
      <c r="H8" s="79" t="s">
        <v>24</v>
      </c>
      <c r="I8" s="80">
        <f>COUNT(I3:I6)</f>
        <v>4</v>
      </c>
      <c r="J8" s="81"/>
      <c r="L8" s="133" t="s">
        <v>153</v>
      </c>
      <c r="M8" s="134">
        <v>5</v>
      </c>
      <c r="N8" s="134" t="s">
        <v>185</v>
      </c>
      <c r="O8" s="135" t="s">
        <v>154</v>
      </c>
    </row>
    <row r="9" spans="1:15" x14ac:dyDescent="0.3">
      <c r="D9" s="45">
        <f ca="1">RANDBETWEEN(1,20)</f>
        <v>17</v>
      </c>
      <c r="H9" s="79" t="s">
        <v>26</v>
      </c>
      <c r="I9" s="82">
        <f>I7/4</f>
        <v>19</v>
      </c>
      <c r="J9" s="78" t="s">
        <v>27</v>
      </c>
      <c r="L9" s="136" t="s">
        <v>23</v>
      </c>
      <c r="M9" s="137">
        <f>SUM(M4:M8)</f>
        <v>44</v>
      </c>
      <c r="N9" s="137"/>
      <c r="O9" s="132"/>
    </row>
    <row r="10" spans="1:15" ht="16.2" thickBot="1" x14ac:dyDescent="0.35">
      <c r="B10" s="43"/>
      <c r="C10" s="43"/>
      <c r="D10" s="43"/>
      <c r="E10" s="43"/>
      <c r="F10" s="43"/>
      <c r="H10" s="83" t="s">
        <v>28</v>
      </c>
      <c r="I10" s="84">
        <f>I9*2</f>
        <v>38</v>
      </c>
      <c r="J10" s="85" t="s">
        <v>29</v>
      </c>
      <c r="L10" s="136" t="s">
        <v>97</v>
      </c>
      <c r="M10" s="137">
        <f>AVERAGE(M4:M8)</f>
        <v>8.8000000000000007</v>
      </c>
      <c r="N10" s="137"/>
      <c r="O10" s="132"/>
    </row>
    <row r="11" spans="1:15" ht="16.8" thickTop="1" thickBot="1" x14ac:dyDescent="0.35">
      <c r="B11" s="43"/>
      <c r="C11" s="43"/>
      <c r="D11" s="43"/>
      <c r="E11" s="43"/>
      <c r="F11" s="43"/>
      <c r="H11" s="86"/>
      <c r="I11" s="86"/>
      <c r="J11" s="86"/>
      <c r="L11" s="138" t="s">
        <v>24</v>
      </c>
      <c r="M11" s="170">
        <f>COUNT(M4:M8)</f>
        <v>5</v>
      </c>
      <c r="N11" s="170"/>
      <c r="O11" s="139"/>
    </row>
    <row r="12" spans="1:15" ht="16.2" thickTop="1" x14ac:dyDescent="0.3">
      <c r="B12" s="43"/>
      <c r="C12" s="43"/>
      <c r="D12" s="43"/>
      <c r="E12" s="43"/>
      <c r="F12" s="43"/>
      <c r="H12" s="86"/>
      <c r="I12" s="86"/>
    </row>
    <row r="13" spans="1:15" ht="16.2" thickBot="1" x14ac:dyDescent="0.35">
      <c r="B13" s="43"/>
      <c r="C13" s="43"/>
      <c r="D13" s="43"/>
      <c r="E13" s="43"/>
      <c r="F13" s="43"/>
      <c r="H13" s="39" t="s">
        <v>109</v>
      </c>
      <c r="I13" s="39"/>
      <c r="J13" s="39"/>
      <c r="L13" s="87" t="s">
        <v>30</v>
      </c>
      <c r="M13" s="88">
        <f>I9</f>
        <v>19</v>
      </c>
      <c r="N13" s="88"/>
      <c r="O13" s="86"/>
    </row>
    <row r="14" spans="1:15" ht="16.8" thickTop="1" thickBot="1" x14ac:dyDescent="0.35">
      <c r="B14" s="43"/>
      <c r="H14" s="181" t="s">
        <v>0</v>
      </c>
      <c r="I14" s="182" t="s">
        <v>21</v>
      </c>
      <c r="J14" s="183" t="s">
        <v>22</v>
      </c>
      <c r="L14" s="87" t="s">
        <v>31</v>
      </c>
      <c r="M14" s="88">
        <f>I10</f>
        <v>38</v>
      </c>
      <c r="N14" s="88"/>
      <c r="O14" s="86"/>
    </row>
    <row r="15" spans="1:15" x14ac:dyDescent="0.3">
      <c r="B15" s="43"/>
      <c r="H15" s="184"/>
      <c r="I15" s="67"/>
      <c r="J15" s="185"/>
      <c r="L15" s="87" t="s">
        <v>32</v>
      </c>
      <c r="M15" s="88">
        <f>I7</f>
        <v>76</v>
      </c>
      <c r="N15" s="88"/>
      <c r="O15" s="86"/>
    </row>
    <row r="16" spans="1:15" x14ac:dyDescent="0.3">
      <c r="B16" s="43"/>
      <c r="C16" s="43"/>
      <c r="D16" s="43"/>
      <c r="E16" s="43"/>
      <c r="F16" s="43"/>
      <c r="H16" s="184"/>
      <c r="I16" s="67"/>
      <c r="J16" s="185"/>
      <c r="L16" s="89" t="s">
        <v>33</v>
      </c>
      <c r="M16" s="88">
        <f>M9</f>
        <v>44</v>
      </c>
      <c r="N16" s="88"/>
      <c r="O16" s="86"/>
    </row>
    <row r="17" spans="2:15" ht="16.2" thickBot="1" x14ac:dyDescent="0.35">
      <c r="B17" s="43"/>
      <c r="H17" s="186"/>
      <c r="I17" s="187"/>
      <c r="J17" s="188"/>
    </row>
    <row r="18" spans="2:15" x14ac:dyDescent="0.3">
      <c r="B18" s="43"/>
      <c r="H18" s="189" t="s">
        <v>23</v>
      </c>
      <c r="I18" s="190">
        <f>SUM(I15:I17)</f>
        <v>0</v>
      </c>
      <c r="J18" s="185"/>
      <c r="L18" s="72" t="s">
        <v>146</v>
      </c>
      <c r="M18" s="72" t="s">
        <v>145</v>
      </c>
      <c r="N18" s="72"/>
    </row>
    <row r="19" spans="2:15" x14ac:dyDescent="0.3">
      <c r="B19" s="43"/>
      <c r="H19" s="189" t="s">
        <v>24</v>
      </c>
      <c r="I19" s="190">
        <f>COUNT(I15:I17)</f>
        <v>0</v>
      </c>
      <c r="J19" s="191"/>
      <c r="L19" s="43" t="s">
        <v>141</v>
      </c>
      <c r="M19" s="43" t="s">
        <v>137</v>
      </c>
    </row>
    <row r="20" spans="2:15" x14ac:dyDescent="0.3">
      <c r="H20" s="189" t="s">
        <v>26</v>
      </c>
      <c r="I20" s="192">
        <f>I18/4</f>
        <v>0</v>
      </c>
      <c r="J20" s="185" t="s">
        <v>27</v>
      </c>
      <c r="L20" s="43" t="s">
        <v>142</v>
      </c>
      <c r="M20" s="43" t="s">
        <v>137</v>
      </c>
    </row>
    <row r="21" spans="2:15" ht="16.2" thickBot="1" x14ac:dyDescent="0.35">
      <c r="H21" s="193" t="s">
        <v>28</v>
      </c>
      <c r="I21" s="194">
        <f>I20*2</f>
        <v>0</v>
      </c>
      <c r="J21" s="195" t="s">
        <v>29</v>
      </c>
      <c r="L21" s="43" t="s">
        <v>143</v>
      </c>
      <c r="M21" s="43" t="s">
        <v>139</v>
      </c>
    </row>
    <row r="22" spans="2:15" ht="16.2" thickTop="1" x14ac:dyDescent="0.3">
      <c r="L22" s="43" t="s">
        <v>133</v>
      </c>
      <c r="M22" s="43" t="s">
        <v>134</v>
      </c>
    </row>
    <row r="31" spans="2:15" x14ac:dyDescent="0.3">
      <c r="L31" s="87"/>
      <c r="M31" s="88"/>
      <c r="N31" s="88"/>
      <c r="O31" s="86"/>
    </row>
    <row r="32" spans="2:15" x14ac:dyDescent="0.3">
      <c r="L32" s="87"/>
      <c r="M32" s="88"/>
      <c r="N32" s="88"/>
      <c r="O32" s="86"/>
    </row>
    <row r="33" spans="12:15" x14ac:dyDescent="0.3">
      <c r="L33" s="87"/>
      <c r="M33" s="88"/>
      <c r="N33" s="88"/>
      <c r="O33" s="86"/>
    </row>
    <row r="34" spans="12:15" x14ac:dyDescent="0.3">
      <c r="O34" s="86"/>
    </row>
    <row r="35" spans="12:15" x14ac:dyDescent="0.3">
      <c r="L35" s="89" t="s">
        <v>33</v>
      </c>
      <c r="M35" s="88">
        <f>M27</f>
        <v>0</v>
      </c>
      <c r="N35" s="88"/>
    </row>
  </sheetData>
  <sortState xmlns:xlrd2="http://schemas.microsoft.com/office/spreadsheetml/2017/richdata2" ref="A2:F7">
    <sortCondition descending="1" ref="E2:E7"/>
    <sortCondition descending="1" ref="C2:C7"/>
  </sortState>
  <conditionalFormatting sqref="M16">
    <cfRule type="cellIs" dxfId="910" priority="1438" operator="greaterThan">
      <formula>$M$15</formula>
    </cfRule>
    <cfRule type="cellIs" dxfId="909" priority="1439" operator="between">
      <formula>$M$14</formula>
      <formula>$M$15</formula>
    </cfRule>
    <cfRule type="cellIs" dxfId="908" priority="1440" operator="between">
      <formula>$M$13</formula>
      <formula>$M$14</formula>
    </cfRule>
    <cfRule type="cellIs" dxfId="907" priority="1441" operator="lessThan">
      <formula>$M$13</formula>
    </cfRule>
  </conditionalFormatting>
  <conditionalFormatting sqref="M35:N35">
    <cfRule type="cellIs" dxfId="906" priority="1" operator="greaterThan">
      <formula>$M$15</formula>
    </cfRule>
    <cfRule type="cellIs" dxfId="905" priority="2" operator="between">
      <formula>$M$14</formula>
      <formula>$M$15</formula>
    </cfRule>
    <cfRule type="cellIs" dxfId="904" priority="3" operator="between">
      <formula>$M$13</formula>
      <formula>$M$14</formula>
    </cfRule>
    <cfRule type="cellIs" dxfId="903" priority="4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5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72</v>
      </c>
      <c r="B1" s="61" t="s">
        <v>73</v>
      </c>
      <c r="C1" s="61" t="s">
        <v>74</v>
      </c>
      <c r="D1" s="55" t="s">
        <v>75</v>
      </c>
      <c r="E1" s="55" t="s">
        <v>95</v>
      </c>
      <c r="F1" s="55" t="s">
        <v>94</v>
      </c>
      <c r="G1" s="55" t="s">
        <v>93</v>
      </c>
      <c r="H1" s="55" t="s">
        <v>92</v>
      </c>
      <c r="I1" s="55" t="s">
        <v>96</v>
      </c>
      <c r="J1" s="55" t="s">
        <v>76</v>
      </c>
      <c r="K1" s="55" t="s">
        <v>77</v>
      </c>
      <c r="L1" s="55" t="s">
        <v>78</v>
      </c>
      <c r="M1" s="55" t="s">
        <v>79</v>
      </c>
      <c r="O1" s="158" t="s">
        <v>80</v>
      </c>
      <c r="P1" s="71">
        <v>9</v>
      </c>
      <c r="Q1" s="159" t="s">
        <v>101</v>
      </c>
      <c r="R1" s="157">
        <v>0.5</v>
      </c>
      <c r="S1" s="160" t="s">
        <v>100</v>
      </c>
      <c r="T1" s="157">
        <f>R1+((P1)/(24*60*10))</f>
        <v>0.50062499999999999</v>
      </c>
    </row>
    <row r="2" spans="1:20" ht="16.8" x14ac:dyDescent="0.3">
      <c r="A2" s="175" t="s">
        <v>103</v>
      </c>
      <c r="B2" s="62" t="s">
        <v>113</v>
      </c>
      <c r="C2" s="63">
        <v>3</v>
      </c>
      <c r="D2" s="57">
        <v>18</v>
      </c>
      <c r="E2" s="58" t="s">
        <v>81</v>
      </c>
      <c r="F2" s="58" t="s">
        <v>86</v>
      </c>
      <c r="G2" s="58" t="s">
        <v>81</v>
      </c>
      <c r="H2" s="58" t="s">
        <v>81</v>
      </c>
      <c r="I2" s="57"/>
      <c r="J2" s="57">
        <f t="shared" ref="J2:J18" si="0">IF($E2="þ",$D2,IF($F2="þ",($D2*10),IF($G2="þ",($D2*100),IF($H2="þ",($D2*600),$I2))))</f>
        <v>180</v>
      </c>
      <c r="K2" s="57">
        <f t="shared" ref="K2:K9" si="1">J2+C2</f>
        <v>183</v>
      </c>
      <c r="L2" s="58" t="s">
        <v>86</v>
      </c>
      <c r="M2" s="196" t="str">
        <f t="shared" ref="M2:M17" si="2">IF(C2="","",IF(K2&lt;=$P$1,"þ","q"))</f>
        <v>q</v>
      </c>
    </row>
    <row r="3" spans="1:20" ht="16.8" x14ac:dyDescent="0.3">
      <c r="A3" s="175" t="s">
        <v>103</v>
      </c>
      <c r="B3" s="62" t="s">
        <v>151</v>
      </c>
      <c r="C3" s="63">
        <v>1</v>
      </c>
      <c r="D3" s="57">
        <v>13</v>
      </c>
      <c r="E3" s="58" t="s">
        <v>81</v>
      </c>
      <c r="F3" s="58" t="s">
        <v>81</v>
      </c>
      <c r="G3" s="58" t="s">
        <v>86</v>
      </c>
      <c r="H3" s="58" t="s">
        <v>81</v>
      </c>
      <c r="I3" s="57"/>
      <c r="J3" s="57">
        <f t="shared" si="0"/>
        <v>1300</v>
      </c>
      <c r="K3" s="57">
        <f t="shared" ref="K3" si="3">J3+C3</f>
        <v>1301</v>
      </c>
      <c r="L3" s="58" t="s">
        <v>86</v>
      </c>
      <c r="M3" s="59" t="str">
        <f t="shared" si="2"/>
        <v>q</v>
      </c>
    </row>
    <row r="4" spans="1:20" ht="16.8" x14ac:dyDescent="0.3">
      <c r="A4" s="175" t="s">
        <v>103</v>
      </c>
      <c r="B4" s="62" t="s">
        <v>123</v>
      </c>
      <c r="C4" s="63"/>
      <c r="D4" s="57">
        <v>18</v>
      </c>
      <c r="E4" s="58" t="s">
        <v>81</v>
      </c>
      <c r="F4" s="58" t="s">
        <v>86</v>
      </c>
      <c r="G4" s="58" t="s">
        <v>81</v>
      </c>
      <c r="H4" s="58" t="s">
        <v>81</v>
      </c>
      <c r="I4" s="57"/>
      <c r="J4" s="57">
        <f t="shared" si="0"/>
        <v>180</v>
      </c>
      <c r="K4" s="57">
        <f t="shared" si="1"/>
        <v>180</v>
      </c>
      <c r="L4" s="58" t="s">
        <v>81</v>
      </c>
      <c r="M4" s="59" t="str">
        <f t="shared" si="2"/>
        <v/>
      </c>
      <c r="O4" s="72"/>
    </row>
    <row r="5" spans="1:20" ht="16.8" x14ac:dyDescent="0.3">
      <c r="A5" s="175" t="s">
        <v>103</v>
      </c>
      <c r="B5" s="62" t="s">
        <v>125</v>
      </c>
      <c r="C5" s="63"/>
      <c r="D5" s="57">
        <v>18</v>
      </c>
      <c r="E5" s="58" t="s">
        <v>81</v>
      </c>
      <c r="F5" s="58" t="s">
        <v>81</v>
      </c>
      <c r="G5" s="58" t="s">
        <v>86</v>
      </c>
      <c r="H5" s="58" t="s">
        <v>81</v>
      </c>
      <c r="I5" s="57"/>
      <c r="J5" s="57">
        <f t="shared" si="0"/>
        <v>1800</v>
      </c>
      <c r="K5" s="57">
        <f t="shared" si="1"/>
        <v>1800</v>
      </c>
      <c r="L5" s="58" t="s">
        <v>81</v>
      </c>
      <c r="M5" s="59" t="str">
        <f t="shared" ref="M5" si="4">IF(C5="","",IF(K5&lt;=$P$1,"þ","q"))</f>
        <v/>
      </c>
      <c r="O5" s="72"/>
    </row>
    <row r="6" spans="1:20" ht="16.8" x14ac:dyDescent="0.3">
      <c r="A6" s="175" t="s">
        <v>103</v>
      </c>
      <c r="B6" s="62" t="s">
        <v>112</v>
      </c>
      <c r="C6" s="63">
        <v>5</v>
      </c>
      <c r="D6" s="57">
        <v>18</v>
      </c>
      <c r="E6" s="58" t="s">
        <v>81</v>
      </c>
      <c r="F6" s="58" t="s">
        <v>86</v>
      </c>
      <c r="G6" s="58" t="s">
        <v>81</v>
      </c>
      <c r="H6" s="58" t="s">
        <v>81</v>
      </c>
      <c r="I6" s="57"/>
      <c r="J6" s="57">
        <f t="shared" si="0"/>
        <v>180</v>
      </c>
      <c r="K6" s="57">
        <f t="shared" ref="K6:K8" si="5">J6+C6</f>
        <v>185</v>
      </c>
      <c r="L6" s="58" t="s">
        <v>86</v>
      </c>
      <c r="M6" s="59" t="str">
        <f t="shared" si="2"/>
        <v>q</v>
      </c>
      <c r="O6" s="72"/>
    </row>
    <row r="7" spans="1:20" ht="16.8" x14ac:dyDescent="0.3">
      <c r="A7" s="175" t="s">
        <v>103</v>
      </c>
      <c r="B7" s="62" t="s">
        <v>111</v>
      </c>
      <c r="C7" s="63"/>
      <c r="D7" s="57">
        <v>18</v>
      </c>
      <c r="E7" s="58" t="s">
        <v>81</v>
      </c>
      <c r="F7" s="58" t="s">
        <v>86</v>
      </c>
      <c r="G7" s="58" t="s">
        <v>81</v>
      </c>
      <c r="H7" s="58" t="s">
        <v>81</v>
      </c>
      <c r="I7" s="57"/>
      <c r="J7" s="57">
        <f t="shared" si="0"/>
        <v>180</v>
      </c>
      <c r="K7" s="57">
        <f t="shared" ref="K7" si="6">J7+C7</f>
        <v>180</v>
      </c>
      <c r="L7" s="58" t="s">
        <v>81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102</v>
      </c>
      <c r="B8" s="62" t="s">
        <v>117</v>
      </c>
      <c r="C8" s="63">
        <v>2</v>
      </c>
      <c r="D8" s="57">
        <v>5</v>
      </c>
      <c r="E8" s="58" t="s">
        <v>86</v>
      </c>
      <c r="F8" s="58" t="s">
        <v>81</v>
      </c>
      <c r="G8" s="58" t="s">
        <v>81</v>
      </c>
      <c r="H8" s="58" t="s">
        <v>81</v>
      </c>
      <c r="I8" s="57"/>
      <c r="J8" s="57">
        <f t="shared" si="0"/>
        <v>5</v>
      </c>
      <c r="K8" s="57">
        <f t="shared" si="5"/>
        <v>7</v>
      </c>
      <c r="L8" s="58" t="s">
        <v>86</v>
      </c>
      <c r="M8" s="59" t="str">
        <f t="shared" ref="M8" si="8">IF(C8="","",IF(K8&lt;=$P$1,"þ","q"))</f>
        <v>þ</v>
      </c>
      <c r="O8" s="72"/>
    </row>
    <row r="9" spans="1:20" ht="16.8" x14ac:dyDescent="0.3">
      <c r="A9" s="66" t="s">
        <v>102</v>
      </c>
      <c r="B9" s="62" t="s">
        <v>111</v>
      </c>
      <c r="C9" s="63"/>
      <c r="D9" s="57">
        <v>17</v>
      </c>
      <c r="E9" s="58" t="s">
        <v>81</v>
      </c>
      <c r="F9" s="58" t="s">
        <v>86</v>
      </c>
      <c r="G9" s="58" t="s">
        <v>81</v>
      </c>
      <c r="H9" s="58" t="s">
        <v>81</v>
      </c>
      <c r="I9" s="57"/>
      <c r="J9" s="57">
        <f t="shared" si="0"/>
        <v>170</v>
      </c>
      <c r="K9" s="57">
        <f t="shared" si="1"/>
        <v>170</v>
      </c>
      <c r="L9" s="58" t="s">
        <v>81</v>
      </c>
      <c r="M9" s="59" t="str">
        <f t="shared" si="2"/>
        <v/>
      </c>
      <c r="O9" s="72"/>
    </row>
    <row r="10" spans="1:20" ht="16.8" x14ac:dyDescent="0.3">
      <c r="A10" s="66" t="s">
        <v>102</v>
      </c>
      <c r="B10" s="62" t="s">
        <v>115</v>
      </c>
      <c r="C10" s="63">
        <v>2</v>
      </c>
      <c r="D10" s="57">
        <v>17</v>
      </c>
      <c r="E10" s="58" t="s">
        <v>81</v>
      </c>
      <c r="F10" s="58" t="s">
        <v>81</v>
      </c>
      <c r="G10" s="58" t="s">
        <v>86</v>
      </c>
      <c r="H10" s="58" t="s">
        <v>81</v>
      </c>
      <c r="I10" s="57"/>
      <c r="J10" s="57">
        <f t="shared" si="0"/>
        <v>1700</v>
      </c>
      <c r="K10" s="57">
        <f t="shared" ref="K10" si="9">J10+C10</f>
        <v>1702</v>
      </c>
      <c r="L10" s="58" t="s">
        <v>86</v>
      </c>
      <c r="M10" s="59" t="str">
        <f t="shared" si="2"/>
        <v>q</v>
      </c>
      <c r="O10" s="72"/>
    </row>
    <row r="11" spans="1:20" ht="16.8" x14ac:dyDescent="0.3">
      <c r="A11" s="66" t="s">
        <v>102</v>
      </c>
      <c r="B11" s="62" t="s">
        <v>129</v>
      </c>
      <c r="C11" s="63"/>
      <c r="D11" s="57">
        <v>17</v>
      </c>
      <c r="E11" s="58" t="s">
        <v>81</v>
      </c>
      <c r="F11" s="58" t="s">
        <v>81</v>
      </c>
      <c r="G11" s="58" t="s">
        <v>86</v>
      </c>
      <c r="H11" s="58" t="s">
        <v>81</v>
      </c>
      <c r="I11" s="57"/>
      <c r="J11" s="57">
        <f t="shared" si="0"/>
        <v>1700</v>
      </c>
      <c r="K11" s="57">
        <f t="shared" ref="K11:K15" si="10">J11+C11</f>
        <v>1700</v>
      </c>
      <c r="L11" s="58" t="s">
        <v>81</v>
      </c>
      <c r="M11" s="59" t="str">
        <f t="shared" si="2"/>
        <v/>
      </c>
      <c r="O11" s="72"/>
    </row>
    <row r="12" spans="1:20" ht="16.8" x14ac:dyDescent="0.3">
      <c r="A12" s="66" t="s">
        <v>102</v>
      </c>
      <c r="B12" s="62" t="s">
        <v>178</v>
      </c>
      <c r="C12" s="63">
        <v>5</v>
      </c>
      <c r="D12" s="57">
        <v>17</v>
      </c>
      <c r="E12" s="58" t="s">
        <v>86</v>
      </c>
      <c r="F12" s="58" t="s">
        <v>81</v>
      </c>
      <c r="G12" s="58" t="s">
        <v>81</v>
      </c>
      <c r="H12" s="58" t="s">
        <v>81</v>
      </c>
      <c r="I12" s="57"/>
      <c r="J12" s="57">
        <f t="shared" si="0"/>
        <v>17</v>
      </c>
      <c r="K12" s="57">
        <f t="shared" ref="K12:K14" si="11">J12+C12</f>
        <v>22</v>
      </c>
      <c r="L12" s="58" t="s">
        <v>86</v>
      </c>
      <c r="M12" s="59" t="str">
        <f t="shared" ref="M12:M14" si="12">IF(C12="","",IF(K12&lt;=$P$1,"þ","q"))</f>
        <v>q</v>
      </c>
      <c r="O12" s="72"/>
    </row>
    <row r="13" spans="1:20" ht="16.8" x14ac:dyDescent="0.3">
      <c r="A13" s="66" t="s">
        <v>102</v>
      </c>
      <c r="B13" s="62" t="s">
        <v>130</v>
      </c>
      <c r="C13" s="63"/>
      <c r="D13" s="57">
        <v>17</v>
      </c>
      <c r="E13" s="58" t="s">
        <v>81</v>
      </c>
      <c r="F13" s="58" t="s">
        <v>86</v>
      </c>
      <c r="G13" s="58" t="s">
        <v>81</v>
      </c>
      <c r="H13" s="58" t="s">
        <v>81</v>
      </c>
      <c r="I13" s="57"/>
      <c r="J13" s="57">
        <f t="shared" si="0"/>
        <v>170</v>
      </c>
      <c r="K13" s="57">
        <f t="shared" ref="K13" si="13">J13+C13</f>
        <v>170</v>
      </c>
      <c r="L13" s="58" t="s">
        <v>81</v>
      </c>
      <c r="M13" s="59" t="str">
        <f t="shared" ref="M13" si="14">IF(C13="","",IF(K13&lt;=$P$1,"þ","q"))</f>
        <v/>
      </c>
      <c r="O13" s="72"/>
    </row>
    <row r="14" spans="1:20" ht="16.8" x14ac:dyDescent="0.3">
      <c r="A14" s="143" t="s">
        <v>110</v>
      </c>
      <c r="B14" s="62" t="s">
        <v>126</v>
      </c>
      <c r="C14" s="63"/>
      <c r="D14" s="57">
        <v>8</v>
      </c>
      <c r="E14" s="58" t="s">
        <v>81</v>
      </c>
      <c r="F14" s="58" t="s">
        <v>81</v>
      </c>
      <c r="G14" s="58" t="s">
        <v>86</v>
      </c>
      <c r="H14" s="58" t="s">
        <v>81</v>
      </c>
      <c r="I14" s="57"/>
      <c r="J14" s="57">
        <f t="shared" si="0"/>
        <v>800</v>
      </c>
      <c r="K14" s="57">
        <f t="shared" si="11"/>
        <v>800</v>
      </c>
      <c r="L14" s="58" t="s">
        <v>81</v>
      </c>
      <c r="M14" s="59" t="str">
        <f t="shared" si="12"/>
        <v/>
      </c>
      <c r="O14" s="72"/>
    </row>
    <row r="15" spans="1:20" ht="16.8" x14ac:dyDescent="0.3">
      <c r="A15" s="143" t="s">
        <v>110</v>
      </c>
      <c r="B15" s="62" t="s">
        <v>127</v>
      </c>
      <c r="C15" s="63"/>
      <c r="D15" s="57">
        <v>5</v>
      </c>
      <c r="E15" s="58" t="s">
        <v>86</v>
      </c>
      <c r="F15" s="58" t="s">
        <v>81</v>
      </c>
      <c r="G15" s="58" t="s">
        <v>81</v>
      </c>
      <c r="H15" s="58" t="s">
        <v>81</v>
      </c>
      <c r="I15" s="57"/>
      <c r="J15" s="57">
        <f t="shared" si="0"/>
        <v>5</v>
      </c>
      <c r="K15" s="57">
        <f t="shared" si="10"/>
        <v>5</v>
      </c>
      <c r="L15" s="58" t="s">
        <v>81</v>
      </c>
      <c r="M15" s="59" t="str">
        <f t="shared" si="2"/>
        <v/>
      </c>
      <c r="O15" s="72"/>
    </row>
    <row r="16" spans="1:20" ht="16.8" x14ac:dyDescent="0.3">
      <c r="A16" s="65" t="s">
        <v>104</v>
      </c>
      <c r="B16" s="62" t="s">
        <v>116</v>
      </c>
      <c r="C16" s="63">
        <v>3</v>
      </c>
      <c r="D16" s="57">
        <v>18</v>
      </c>
      <c r="E16" s="58" t="s">
        <v>81</v>
      </c>
      <c r="F16" s="58" t="s">
        <v>81</v>
      </c>
      <c r="G16" s="58" t="s">
        <v>81</v>
      </c>
      <c r="H16" s="58" t="s">
        <v>86</v>
      </c>
      <c r="I16" s="57"/>
      <c r="J16" s="57">
        <f t="shared" si="0"/>
        <v>10800</v>
      </c>
      <c r="K16" s="57">
        <f t="shared" ref="K16" si="15">J16+C16</f>
        <v>10803</v>
      </c>
      <c r="L16" s="58" t="s">
        <v>81</v>
      </c>
      <c r="M16" s="59" t="str">
        <f t="shared" si="2"/>
        <v>q</v>
      </c>
      <c r="O16" s="72"/>
    </row>
    <row r="17" spans="1:15" ht="16.8" x14ac:dyDescent="0.3">
      <c r="A17" s="65" t="s">
        <v>104</v>
      </c>
      <c r="B17" s="62" t="s">
        <v>128</v>
      </c>
      <c r="C17" s="63">
        <v>2</v>
      </c>
      <c r="D17" s="57">
        <v>18</v>
      </c>
      <c r="E17" s="58" t="s">
        <v>81</v>
      </c>
      <c r="F17" s="58" t="s">
        <v>81</v>
      </c>
      <c r="G17" s="58" t="s">
        <v>86</v>
      </c>
      <c r="H17" s="58" t="s">
        <v>81</v>
      </c>
      <c r="I17" s="57"/>
      <c r="J17" s="57">
        <f t="shared" si="0"/>
        <v>1800</v>
      </c>
      <c r="K17" s="57">
        <f t="shared" ref="K17" si="16">J17+C17</f>
        <v>1802</v>
      </c>
      <c r="L17" s="58" t="s">
        <v>81</v>
      </c>
      <c r="M17" s="59" t="str">
        <f t="shared" si="2"/>
        <v>q</v>
      </c>
      <c r="O17" s="72"/>
    </row>
    <row r="18" spans="1:15" ht="16.8" x14ac:dyDescent="0.3">
      <c r="A18" s="65" t="s">
        <v>104</v>
      </c>
      <c r="B18" s="62" t="s">
        <v>132</v>
      </c>
      <c r="C18" s="63"/>
      <c r="D18" s="57">
        <v>18</v>
      </c>
      <c r="E18" s="58" t="s">
        <v>86</v>
      </c>
      <c r="F18" s="58" t="s">
        <v>81</v>
      </c>
      <c r="G18" s="58" t="s">
        <v>81</v>
      </c>
      <c r="H18" s="58" t="s">
        <v>81</v>
      </c>
      <c r="I18" s="57"/>
      <c r="J18" s="57">
        <f t="shared" si="0"/>
        <v>18</v>
      </c>
      <c r="K18" s="57">
        <f t="shared" ref="K18" si="17">J18+C18</f>
        <v>18</v>
      </c>
      <c r="L18" s="58" t="s">
        <v>81</v>
      </c>
      <c r="M18" s="59" t="str">
        <f t="shared" ref="M18" si="18">IF(C18="","",IF(K18&lt;=$P$1,"þ","q"))</f>
        <v/>
      </c>
      <c r="O18" s="72"/>
    </row>
    <row r="19" spans="1:15" x14ac:dyDescent="0.3">
      <c r="O19" s="43"/>
    </row>
    <row r="20" spans="1:15" ht="31.2" x14ac:dyDescent="0.3">
      <c r="A20" s="55" t="s">
        <v>72</v>
      </c>
      <c r="B20" s="61" t="s">
        <v>73</v>
      </c>
      <c r="C20" s="61" t="s">
        <v>74</v>
      </c>
      <c r="D20" s="55" t="s">
        <v>75</v>
      </c>
      <c r="E20" s="55" t="s">
        <v>95</v>
      </c>
      <c r="F20" s="55" t="s">
        <v>94</v>
      </c>
      <c r="G20" s="55" t="s">
        <v>93</v>
      </c>
      <c r="H20" s="55" t="s">
        <v>92</v>
      </c>
      <c r="I20" s="55" t="s">
        <v>96</v>
      </c>
      <c r="J20" s="55" t="s">
        <v>76</v>
      </c>
      <c r="K20" s="55" t="s">
        <v>77</v>
      </c>
      <c r="L20" s="55" t="s">
        <v>78</v>
      </c>
      <c r="M20" s="55" t="s">
        <v>79</v>
      </c>
      <c r="O20" s="171"/>
    </row>
    <row r="21" spans="1:15" ht="16.8" x14ac:dyDescent="0.3">
      <c r="A21" s="64"/>
      <c r="B21" s="62"/>
      <c r="C21" s="63"/>
      <c r="D21" s="57"/>
      <c r="E21" s="58" t="s">
        <v>81</v>
      </c>
      <c r="F21" s="58" t="s">
        <v>81</v>
      </c>
      <c r="G21" s="58" t="s">
        <v>81</v>
      </c>
      <c r="H21" s="58" t="s">
        <v>81</v>
      </c>
      <c r="I21" s="57"/>
      <c r="J21" s="57">
        <f t="shared" ref="J21:J28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81</v>
      </c>
      <c r="M21" s="59" t="str">
        <f t="shared" ref="M21:M28" si="21">IF(C21="","",IF(K21&lt;=$P$1,"þ","q"))</f>
        <v/>
      </c>
    </row>
    <row r="22" spans="1:15" ht="16.8" x14ac:dyDescent="0.3">
      <c r="A22" s="64"/>
      <c r="B22" s="62"/>
      <c r="C22" s="63"/>
      <c r="D22" s="57"/>
      <c r="E22" s="58" t="s">
        <v>81</v>
      </c>
      <c r="F22" s="58" t="s">
        <v>81</v>
      </c>
      <c r="G22" s="58" t="s">
        <v>81</v>
      </c>
      <c r="H22" s="58" t="s">
        <v>81</v>
      </c>
      <c r="I22" s="57"/>
      <c r="J22" s="57">
        <f t="shared" si="19"/>
        <v>0</v>
      </c>
      <c r="K22" s="57">
        <f t="shared" ref="K22" si="22">J22+C22</f>
        <v>0</v>
      </c>
      <c r="L22" s="58" t="s">
        <v>81</v>
      </c>
      <c r="M22" s="59" t="str">
        <f t="shared" si="21"/>
        <v/>
      </c>
    </row>
    <row r="23" spans="1:15" ht="16.8" x14ac:dyDescent="0.3">
      <c r="A23" s="64"/>
      <c r="B23" s="62"/>
      <c r="C23" s="63"/>
      <c r="D23" s="57"/>
      <c r="E23" s="58" t="s">
        <v>81</v>
      </c>
      <c r="F23" s="58" t="s">
        <v>81</v>
      </c>
      <c r="G23" s="58" t="s">
        <v>81</v>
      </c>
      <c r="H23" s="58" t="s">
        <v>81</v>
      </c>
      <c r="I23" s="57"/>
      <c r="J23" s="57">
        <f t="shared" si="19"/>
        <v>0</v>
      </c>
      <c r="K23" s="57">
        <f t="shared" ref="K23" si="23">J23+C23</f>
        <v>0</v>
      </c>
      <c r="L23" s="58" t="s">
        <v>81</v>
      </c>
      <c r="M23" s="59" t="str">
        <f t="shared" si="21"/>
        <v/>
      </c>
    </row>
    <row r="24" spans="1:15" ht="16.8" x14ac:dyDescent="0.3">
      <c r="A24" s="64"/>
      <c r="B24" s="62"/>
      <c r="C24" s="63"/>
      <c r="D24" s="57"/>
      <c r="E24" s="58" t="s">
        <v>81</v>
      </c>
      <c r="F24" s="58" t="s">
        <v>81</v>
      </c>
      <c r="G24" s="58" t="s">
        <v>81</v>
      </c>
      <c r="H24" s="58" t="s">
        <v>81</v>
      </c>
      <c r="I24" s="57"/>
      <c r="J24" s="57">
        <f t="shared" si="19"/>
        <v>0</v>
      </c>
      <c r="K24" s="57">
        <f t="shared" ref="K24:K25" si="24">J24+C24</f>
        <v>0</v>
      </c>
      <c r="L24" s="58" t="s">
        <v>81</v>
      </c>
      <c r="M24" s="59" t="str">
        <f t="shared" si="21"/>
        <v/>
      </c>
    </row>
    <row r="25" spans="1:15" ht="16.8" x14ac:dyDescent="0.3">
      <c r="A25" s="163"/>
      <c r="B25" s="62"/>
      <c r="C25" s="63"/>
      <c r="D25" s="57"/>
      <c r="E25" s="58" t="s">
        <v>81</v>
      </c>
      <c r="F25" s="58" t="s">
        <v>81</v>
      </c>
      <c r="G25" s="58" t="s">
        <v>81</v>
      </c>
      <c r="H25" s="58" t="s">
        <v>81</v>
      </c>
      <c r="I25" s="57"/>
      <c r="J25" s="57">
        <f t="shared" si="19"/>
        <v>0</v>
      </c>
      <c r="K25" s="57">
        <f t="shared" si="24"/>
        <v>0</v>
      </c>
      <c r="L25" s="58" t="s">
        <v>81</v>
      </c>
      <c r="M25" s="59" t="str">
        <f t="shared" si="21"/>
        <v/>
      </c>
    </row>
    <row r="26" spans="1:15" ht="16.8" x14ac:dyDescent="0.3">
      <c r="A26" s="163"/>
      <c r="B26" s="62"/>
      <c r="C26" s="63"/>
      <c r="D26" s="57"/>
      <c r="E26" s="58" t="s">
        <v>81</v>
      </c>
      <c r="F26" s="58" t="s">
        <v>81</v>
      </c>
      <c r="G26" s="58" t="s">
        <v>81</v>
      </c>
      <c r="H26" s="58" t="s">
        <v>81</v>
      </c>
      <c r="I26" s="57"/>
      <c r="J26" s="57">
        <f t="shared" si="19"/>
        <v>0</v>
      </c>
      <c r="K26" s="57">
        <f t="shared" ref="K26" si="25">J26+C26</f>
        <v>0</v>
      </c>
      <c r="L26" s="58" t="s">
        <v>81</v>
      </c>
      <c r="M26" s="59" t="str">
        <f t="shared" si="21"/>
        <v/>
      </c>
    </row>
    <row r="27" spans="1:15" ht="16.8" x14ac:dyDescent="0.3">
      <c r="A27" s="163"/>
      <c r="B27" s="62"/>
      <c r="C27" s="63"/>
      <c r="D27" s="57"/>
      <c r="E27" s="58" t="s">
        <v>81</v>
      </c>
      <c r="F27" s="58" t="s">
        <v>81</v>
      </c>
      <c r="G27" s="58" t="s">
        <v>81</v>
      </c>
      <c r="H27" s="58" t="s">
        <v>81</v>
      </c>
      <c r="I27" s="57"/>
      <c r="J27" s="57">
        <f t="shared" si="19"/>
        <v>0</v>
      </c>
      <c r="K27" s="57">
        <f t="shared" ref="K27" si="26">J27+C27</f>
        <v>0</v>
      </c>
      <c r="L27" s="58" t="s">
        <v>81</v>
      </c>
      <c r="M27" s="59" t="str">
        <f t="shared" si="21"/>
        <v/>
      </c>
    </row>
    <row r="28" spans="1:15" ht="16.8" x14ac:dyDescent="0.3">
      <c r="A28" s="163"/>
      <c r="B28" s="62"/>
      <c r="C28" s="63"/>
      <c r="D28" s="57"/>
      <c r="E28" s="58" t="s">
        <v>81</v>
      </c>
      <c r="F28" s="58" t="s">
        <v>81</v>
      </c>
      <c r="G28" s="58" t="s">
        <v>81</v>
      </c>
      <c r="H28" s="58" t="s">
        <v>81</v>
      </c>
      <c r="I28" s="57"/>
      <c r="J28" s="57">
        <f t="shared" si="19"/>
        <v>0</v>
      </c>
      <c r="K28" s="57">
        <f t="shared" ref="K28" si="27">J28+C28</f>
        <v>0</v>
      </c>
      <c r="L28" s="58" t="s">
        <v>81</v>
      </c>
      <c r="M28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8">
    <cfRule type="cellIs" dxfId="902" priority="2839" stopIfTrue="1" operator="equal">
      <formula>"þ"</formula>
    </cfRule>
  </conditionalFormatting>
  <conditionalFormatting sqref="K4 K2">
    <cfRule type="cellIs" dxfId="901" priority="2838" operator="lessThan">
      <formula>$P$1</formula>
    </cfRule>
  </conditionalFormatting>
  <conditionalFormatting sqref="L19:M19">
    <cfRule type="cellIs" dxfId="900" priority="2837" stopIfTrue="1" operator="equal">
      <formula>"þ"</formula>
    </cfRule>
  </conditionalFormatting>
  <conditionalFormatting sqref="P1">
    <cfRule type="cellIs" dxfId="899" priority="2821" operator="equal">
      <formula>0</formula>
    </cfRule>
  </conditionalFormatting>
  <conditionalFormatting sqref="M9">
    <cfRule type="cellIs" dxfId="898" priority="2742" stopIfTrue="1" operator="equal">
      <formula>"þ"</formula>
    </cfRule>
  </conditionalFormatting>
  <conditionalFormatting sqref="M9">
    <cfRule type="cellIs" dxfId="897" priority="2741" stopIfTrue="1" operator="equal">
      <formula>"þ"</formula>
    </cfRule>
  </conditionalFormatting>
  <conditionalFormatting sqref="K9">
    <cfRule type="cellIs" dxfId="896" priority="2740" operator="lessThan">
      <formula>$P$1</formula>
    </cfRule>
  </conditionalFormatting>
  <conditionalFormatting sqref="H9">
    <cfRule type="cellIs" dxfId="895" priority="2739" stopIfTrue="1" operator="equal">
      <formula>"þ"</formula>
    </cfRule>
  </conditionalFormatting>
  <conditionalFormatting sqref="H9">
    <cfRule type="cellIs" dxfId="894" priority="2738" stopIfTrue="1" operator="equal">
      <formula>"þ"</formula>
    </cfRule>
  </conditionalFormatting>
  <conditionalFormatting sqref="H2">
    <cfRule type="cellIs" dxfId="893" priority="2735" stopIfTrue="1" operator="equal">
      <formula>"þ"</formula>
    </cfRule>
  </conditionalFormatting>
  <conditionalFormatting sqref="H2">
    <cfRule type="cellIs" dxfId="892" priority="2734" stopIfTrue="1" operator="equal">
      <formula>"þ"</formula>
    </cfRule>
  </conditionalFormatting>
  <conditionalFormatting sqref="T1">
    <cfRule type="cellIs" dxfId="891" priority="2417" operator="equal">
      <formula>0</formula>
    </cfRule>
  </conditionalFormatting>
  <conditionalFormatting sqref="R1">
    <cfRule type="cellIs" dxfId="890" priority="2419" operator="equal">
      <formula>0</formula>
    </cfRule>
  </conditionalFormatting>
  <conditionalFormatting sqref="K22">
    <cfRule type="cellIs" dxfId="889" priority="2102" operator="lessThan">
      <formula>$P$1</formula>
    </cfRule>
  </conditionalFormatting>
  <conditionalFormatting sqref="K22">
    <cfRule type="cellIs" dxfId="888" priority="2100" operator="lessThan">
      <formula>$P$1</formula>
    </cfRule>
  </conditionalFormatting>
  <conditionalFormatting sqref="K22">
    <cfRule type="cellIs" dxfId="887" priority="2098" operator="lessThan">
      <formula>$P$1</formula>
    </cfRule>
  </conditionalFormatting>
  <conditionalFormatting sqref="K22">
    <cfRule type="cellIs" dxfId="886" priority="2096" operator="lessThan">
      <formula>$P$1</formula>
    </cfRule>
  </conditionalFormatting>
  <conditionalFormatting sqref="E22 H22">
    <cfRule type="cellIs" dxfId="885" priority="2095" stopIfTrue="1" operator="equal">
      <formula>"þ"</formula>
    </cfRule>
  </conditionalFormatting>
  <conditionalFormatting sqref="E22 H22">
    <cfRule type="cellIs" dxfId="884" priority="2094" stopIfTrue="1" operator="equal">
      <formula>"þ"</formula>
    </cfRule>
  </conditionalFormatting>
  <conditionalFormatting sqref="G22">
    <cfRule type="cellIs" dxfId="883" priority="2093" stopIfTrue="1" operator="equal">
      <formula>"þ"</formula>
    </cfRule>
  </conditionalFormatting>
  <conditionalFormatting sqref="G22">
    <cfRule type="cellIs" dxfId="882" priority="2092" stopIfTrue="1" operator="equal">
      <formula>"þ"</formula>
    </cfRule>
  </conditionalFormatting>
  <conditionalFormatting sqref="E22">
    <cfRule type="cellIs" dxfId="881" priority="2091" stopIfTrue="1" operator="equal">
      <formula>"þ"</formula>
    </cfRule>
  </conditionalFormatting>
  <conditionalFormatting sqref="E22">
    <cfRule type="cellIs" dxfId="880" priority="2090" stopIfTrue="1" operator="equal">
      <formula>"þ"</formula>
    </cfRule>
  </conditionalFormatting>
  <conditionalFormatting sqref="E22">
    <cfRule type="cellIs" dxfId="879" priority="2083" stopIfTrue="1" operator="equal">
      <formula>"þ"</formula>
    </cfRule>
  </conditionalFormatting>
  <conditionalFormatting sqref="E22">
    <cfRule type="cellIs" dxfId="878" priority="2082" stopIfTrue="1" operator="equal">
      <formula>"þ"</formula>
    </cfRule>
  </conditionalFormatting>
  <conditionalFormatting sqref="M3">
    <cfRule type="cellIs" dxfId="877" priority="2028" stopIfTrue="1" operator="equal">
      <formula>"þ"</formula>
    </cfRule>
  </conditionalFormatting>
  <conditionalFormatting sqref="K3">
    <cfRule type="cellIs" dxfId="876" priority="2027" operator="lessThan">
      <formula>$P$1</formula>
    </cfRule>
  </conditionalFormatting>
  <conditionalFormatting sqref="K23">
    <cfRule type="cellIs" dxfId="875" priority="1953" operator="lessThan">
      <formula>$P$1</formula>
    </cfRule>
  </conditionalFormatting>
  <conditionalFormatting sqref="K23">
    <cfRule type="cellIs" dxfId="874" priority="1951" operator="lessThan">
      <formula>$P$1</formula>
    </cfRule>
  </conditionalFormatting>
  <conditionalFormatting sqref="K23">
    <cfRule type="cellIs" dxfId="873" priority="1949" operator="lessThan">
      <formula>$P$1</formula>
    </cfRule>
  </conditionalFormatting>
  <conditionalFormatting sqref="K23">
    <cfRule type="cellIs" dxfId="872" priority="1947" operator="lessThan">
      <formula>$P$1</formula>
    </cfRule>
  </conditionalFormatting>
  <conditionalFormatting sqref="E23 H23">
    <cfRule type="cellIs" dxfId="871" priority="1946" stopIfTrue="1" operator="equal">
      <formula>"þ"</formula>
    </cfRule>
  </conditionalFormatting>
  <conditionalFormatting sqref="E23 H23">
    <cfRule type="cellIs" dxfId="870" priority="1945" stopIfTrue="1" operator="equal">
      <formula>"þ"</formula>
    </cfRule>
  </conditionalFormatting>
  <conditionalFormatting sqref="G23">
    <cfRule type="cellIs" dxfId="869" priority="1944" stopIfTrue="1" operator="equal">
      <formula>"þ"</formula>
    </cfRule>
  </conditionalFormatting>
  <conditionalFormatting sqref="G23">
    <cfRule type="cellIs" dxfId="868" priority="1943" stopIfTrue="1" operator="equal">
      <formula>"þ"</formula>
    </cfRule>
  </conditionalFormatting>
  <conditionalFormatting sqref="E23">
    <cfRule type="cellIs" dxfId="867" priority="1942" stopIfTrue="1" operator="equal">
      <formula>"þ"</formula>
    </cfRule>
  </conditionalFormatting>
  <conditionalFormatting sqref="E23">
    <cfRule type="cellIs" dxfId="866" priority="1941" stopIfTrue="1" operator="equal">
      <formula>"þ"</formula>
    </cfRule>
  </conditionalFormatting>
  <conditionalFormatting sqref="E23">
    <cfRule type="cellIs" dxfId="865" priority="1934" stopIfTrue="1" operator="equal">
      <formula>"þ"</formula>
    </cfRule>
  </conditionalFormatting>
  <conditionalFormatting sqref="E23">
    <cfRule type="cellIs" dxfId="864" priority="1933" stopIfTrue="1" operator="equal">
      <formula>"þ"</formula>
    </cfRule>
  </conditionalFormatting>
  <conditionalFormatting sqref="E22">
    <cfRule type="cellIs" dxfId="863" priority="1779" stopIfTrue="1" operator="equal">
      <formula>"þ"</formula>
    </cfRule>
  </conditionalFormatting>
  <conditionalFormatting sqref="E22">
    <cfRule type="cellIs" dxfId="862" priority="1778" stopIfTrue="1" operator="equal">
      <formula>"þ"</formula>
    </cfRule>
  </conditionalFormatting>
  <conditionalFormatting sqref="E22">
    <cfRule type="cellIs" dxfId="861" priority="1775" stopIfTrue="1" operator="equal">
      <formula>"þ"</formula>
    </cfRule>
  </conditionalFormatting>
  <conditionalFormatting sqref="E22">
    <cfRule type="cellIs" dxfId="860" priority="1774" stopIfTrue="1" operator="equal">
      <formula>"þ"</formula>
    </cfRule>
  </conditionalFormatting>
  <conditionalFormatting sqref="E22">
    <cfRule type="cellIs" dxfId="859" priority="1773" stopIfTrue="1" operator="equal">
      <formula>"þ"</formula>
    </cfRule>
  </conditionalFormatting>
  <conditionalFormatting sqref="E22">
    <cfRule type="cellIs" dxfId="858" priority="1772" stopIfTrue="1" operator="equal">
      <formula>"þ"</formula>
    </cfRule>
  </conditionalFormatting>
  <conditionalFormatting sqref="E24:H25">
    <cfRule type="cellIs" dxfId="857" priority="1666" stopIfTrue="1" operator="equal">
      <formula>"þ"</formula>
    </cfRule>
  </conditionalFormatting>
  <conditionalFormatting sqref="K24:K25">
    <cfRule type="cellIs" dxfId="856" priority="1664" operator="lessThan">
      <formula>$P$1</formula>
    </cfRule>
  </conditionalFormatting>
  <conditionalFormatting sqref="K24:K25">
    <cfRule type="cellIs" dxfId="855" priority="1662" operator="lessThan">
      <formula>$P$1</formula>
    </cfRule>
  </conditionalFormatting>
  <conditionalFormatting sqref="K24:K25">
    <cfRule type="cellIs" dxfId="854" priority="1660" operator="lessThan">
      <formula>$P$1</formula>
    </cfRule>
  </conditionalFormatting>
  <conditionalFormatting sqref="K24:K25">
    <cfRule type="cellIs" dxfId="853" priority="1658" operator="lessThan">
      <formula>$P$1</formula>
    </cfRule>
  </conditionalFormatting>
  <conditionalFormatting sqref="E24:E25 H24:H25">
    <cfRule type="cellIs" dxfId="852" priority="1657" stopIfTrue="1" operator="equal">
      <formula>"þ"</formula>
    </cfRule>
  </conditionalFormatting>
  <conditionalFormatting sqref="E24:E25 H24:H25">
    <cfRule type="cellIs" dxfId="851" priority="1656" stopIfTrue="1" operator="equal">
      <formula>"þ"</formula>
    </cfRule>
  </conditionalFormatting>
  <conditionalFormatting sqref="G24:G25">
    <cfRule type="cellIs" dxfId="850" priority="1655" stopIfTrue="1" operator="equal">
      <formula>"þ"</formula>
    </cfRule>
  </conditionalFormatting>
  <conditionalFormatting sqref="G24:G25">
    <cfRule type="cellIs" dxfId="849" priority="1654" stopIfTrue="1" operator="equal">
      <formula>"þ"</formula>
    </cfRule>
  </conditionalFormatting>
  <conditionalFormatting sqref="E24:E25">
    <cfRule type="cellIs" dxfId="848" priority="1653" stopIfTrue="1" operator="equal">
      <formula>"þ"</formula>
    </cfRule>
  </conditionalFormatting>
  <conditionalFormatting sqref="E24:E25">
    <cfRule type="cellIs" dxfId="847" priority="1652" stopIfTrue="1" operator="equal">
      <formula>"þ"</formula>
    </cfRule>
  </conditionalFormatting>
  <conditionalFormatting sqref="F24:F25">
    <cfRule type="cellIs" dxfId="846" priority="1649" stopIfTrue="1" operator="equal">
      <formula>"þ"</formula>
    </cfRule>
  </conditionalFormatting>
  <conditionalFormatting sqref="F24:F25">
    <cfRule type="cellIs" dxfId="845" priority="1648" stopIfTrue="1" operator="equal">
      <formula>"þ"</formula>
    </cfRule>
  </conditionalFormatting>
  <conditionalFormatting sqref="F24:F25">
    <cfRule type="cellIs" dxfId="844" priority="1647" stopIfTrue="1" operator="equal">
      <formula>"þ"</formula>
    </cfRule>
  </conditionalFormatting>
  <conditionalFormatting sqref="F24:F25">
    <cfRule type="cellIs" dxfId="843" priority="1646" stopIfTrue="1" operator="equal">
      <formula>"þ"</formula>
    </cfRule>
  </conditionalFormatting>
  <conditionalFormatting sqref="E24:E25">
    <cfRule type="cellIs" dxfId="842" priority="1645" stopIfTrue="1" operator="equal">
      <formula>"þ"</formula>
    </cfRule>
  </conditionalFormatting>
  <conditionalFormatting sqref="E24:E25">
    <cfRule type="cellIs" dxfId="841" priority="1644" stopIfTrue="1" operator="equal">
      <formula>"þ"</formula>
    </cfRule>
  </conditionalFormatting>
  <conditionalFormatting sqref="E23">
    <cfRule type="cellIs" dxfId="840" priority="1641" stopIfTrue="1" operator="equal">
      <formula>"þ"</formula>
    </cfRule>
  </conditionalFormatting>
  <conditionalFormatting sqref="E23">
    <cfRule type="cellIs" dxfId="839" priority="1640" stopIfTrue="1" operator="equal">
      <formula>"þ"</formula>
    </cfRule>
  </conditionalFormatting>
  <conditionalFormatting sqref="E23">
    <cfRule type="cellIs" dxfId="838" priority="1639" stopIfTrue="1" operator="equal">
      <formula>"þ"</formula>
    </cfRule>
  </conditionalFormatting>
  <conditionalFormatting sqref="E23">
    <cfRule type="cellIs" dxfId="837" priority="1638" stopIfTrue="1" operator="equal">
      <formula>"þ"</formula>
    </cfRule>
  </conditionalFormatting>
  <conditionalFormatting sqref="F24:F25">
    <cfRule type="cellIs" dxfId="836" priority="1637" stopIfTrue="1" operator="equal">
      <formula>"þ"</formula>
    </cfRule>
  </conditionalFormatting>
  <conditionalFormatting sqref="F24:F25">
    <cfRule type="cellIs" dxfId="835" priority="1636" stopIfTrue="1" operator="equal">
      <formula>"þ"</formula>
    </cfRule>
  </conditionalFormatting>
  <conditionalFormatting sqref="E24:E25">
    <cfRule type="cellIs" dxfId="834" priority="1635" stopIfTrue="1" operator="equal">
      <formula>"þ"</formula>
    </cfRule>
  </conditionalFormatting>
  <conditionalFormatting sqref="E24:E25">
    <cfRule type="cellIs" dxfId="833" priority="1634" stopIfTrue="1" operator="equal">
      <formula>"þ"</formula>
    </cfRule>
  </conditionalFormatting>
  <conditionalFormatting sqref="E24:E25">
    <cfRule type="cellIs" dxfId="832" priority="1633" stopIfTrue="1" operator="equal">
      <formula>"þ"</formula>
    </cfRule>
  </conditionalFormatting>
  <conditionalFormatting sqref="E24:E25">
    <cfRule type="cellIs" dxfId="831" priority="1632" stopIfTrue="1" operator="equal">
      <formula>"þ"</formula>
    </cfRule>
  </conditionalFormatting>
  <conditionalFormatting sqref="H3">
    <cfRule type="cellIs" dxfId="830" priority="1623" stopIfTrue="1" operator="equal">
      <formula>"þ"</formula>
    </cfRule>
  </conditionalFormatting>
  <conditionalFormatting sqref="L26">
    <cfRule type="cellIs" dxfId="829" priority="1580" stopIfTrue="1" operator="equal">
      <formula>"þ"</formula>
    </cfRule>
  </conditionalFormatting>
  <conditionalFormatting sqref="L26">
    <cfRule type="cellIs" dxfId="828" priority="1579" stopIfTrue="1" operator="equal">
      <formula>"þ"</formula>
    </cfRule>
  </conditionalFormatting>
  <conditionalFormatting sqref="L24:L25">
    <cfRule type="cellIs" dxfId="827" priority="1609" stopIfTrue="1" operator="equal">
      <formula>"þ"</formula>
    </cfRule>
  </conditionalFormatting>
  <conditionalFormatting sqref="L24:L25">
    <cfRule type="cellIs" dxfId="826" priority="1608" stopIfTrue="1" operator="equal">
      <formula>"þ"</formula>
    </cfRule>
  </conditionalFormatting>
  <conditionalFormatting sqref="E26:H26">
    <cfRule type="cellIs" dxfId="825" priority="1607" stopIfTrue="1" operator="equal">
      <formula>"þ"</formula>
    </cfRule>
  </conditionalFormatting>
  <conditionalFormatting sqref="K26">
    <cfRule type="cellIs" dxfId="824" priority="1605" operator="lessThan">
      <formula>$P$1</formula>
    </cfRule>
  </conditionalFormatting>
  <conditionalFormatting sqref="K26">
    <cfRule type="cellIs" dxfId="823" priority="1603" operator="lessThan">
      <formula>$P$1</formula>
    </cfRule>
  </conditionalFormatting>
  <conditionalFormatting sqref="K26">
    <cfRule type="cellIs" dxfId="822" priority="1601" operator="lessThan">
      <formula>$P$1</formula>
    </cfRule>
  </conditionalFormatting>
  <conditionalFormatting sqref="K26">
    <cfRule type="cellIs" dxfId="821" priority="1599" operator="lessThan">
      <formula>$P$1</formula>
    </cfRule>
  </conditionalFormatting>
  <conditionalFormatting sqref="E26 H26">
    <cfRule type="cellIs" dxfId="820" priority="1598" stopIfTrue="1" operator="equal">
      <formula>"þ"</formula>
    </cfRule>
  </conditionalFormatting>
  <conditionalFormatting sqref="E26 H26">
    <cfRule type="cellIs" dxfId="819" priority="1597" stopIfTrue="1" operator="equal">
      <formula>"þ"</formula>
    </cfRule>
  </conditionalFormatting>
  <conditionalFormatting sqref="G26">
    <cfRule type="cellIs" dxfId="818" priority="1596" stopIfTrue="1" operator="equal">
      <formula>"þ"</formula>
    </cfRule>
  </conditionalFormatting>
  <conditionalFormatting sqref="G26">
    <cfRule type="cellIs" dxfId="817" priority="1595" stopIfTrue="1" operator="equal">
      <formula>"þ"</formula>
    </cfRule>
  </conditionalFormatting>
  <conditionalFormatting sqref="E26">
    <cfRule type="cellIs" dxfId="816" priority="1594" stopIfTrue="1" operator="equal">
      <formula>"þ"</formula>
    </cfRule>
  </conditionalFormatting>
  <conditionalFormatting sqref="E26">
    <cfRule type="cellIs" dxfId="815" priority="1593" stopIfTrue="1" operator="equal">
      <formula>"þ"</formula>
    </cfRule>
  </conditionalFormatting>
  <conditionalFormatting sqref="F26">
    <cfRule type="cellIs" dxfId="814" priority="1592" stopIfTrue="1" operator="equal">
      <formula>"þ"</formula>
    </cfRule>
  </conditionalFormatting>
  <conditionalFormatting sqref="F26">
    <cfRule type="cellIs" dxfId="813" priority="1591" stopIfTrue="1" operator="equal">
      <formula>"þ"</formula>
    </cfRule>
  </conditionalFormatting>
  <conditionalFormatting sqref="F26">
    <cfRule type="cellIs" dxfId="812" priority="1590" stopIfTrue="1" operator="equal">
      <formula>"þ"</formula>
    </cfRule>
  </conditionalFormatting>
  <conditionalFormatting sqref="F26">
    <cfRule type="cellIs" dxfId="811" priority="1589" stopIfTrue="1" operator="equal">
      <formula>"þ"</formula>
    </cfRule>
  </conditionalFormatting>
  <conditionalFormatting sqref="E26">
    <cfRule type="cellIs" dxfId="810" priority="1588" stopIfTrue="1" operator="equal">
      <formula>"þ"</formula>
    </cfRule>
  </conditionalFormatting>
  <conditionalFormatting sqref="E26">
    <cfRule type="cellIs" dxfId="809" priority="1587" stopIfTrue="1" operator="equal">
      <formula>"þ"</formula>
    </cfRule>
  </conditionalFormatting>
  <conditionalFormatting sqref="F26">
    <cfRule type="cellIs" dxfId="808" priority="1586" stopIfTrue="1" operator="equal">
      <formula>"þ"</formula>
    </cfRule>
  </conditionalFormatting>
  <conditionalFormatting sqref="F26">
    <cfRule type="cellIs" dxfId="807" priority="1585" stopIfTrue="1" operator="equal">
      <formula>"þ"</formula>
    </cfRule>
  </conditionalFormatting>
  <conditionalFormatting sqref="E26">
    <cfRule type="cellIs" dxfId="806" priority="1584" stopIfTrue="1" operator="equal">
      <formula>"þ"</formula>
    </cfRule>
  </conditionalFormatting>
  <conditionalFormatting sqref="E26">
    <cfRule type="cellIs" dxfId="805" priority="1583" stopIfTrue="1" operator="equal">
      <formula>"þ"</formula>
    </cfRule>
  </conditionalFormatting>
  <conditionalFormatting sqref="E26">
    <cfRule type="cellIs" dxfId="804" priority="1582" stopIfTrue="1" operator="equal">
      <formula>"þ"</formula>
    </cfRule>
  </conditionalFormatting>
  <conditionalFormatting sqref="E26">
    <cfRule type="cellIs" dxfId="803" priority="1581" stopIfTrue="1" operator="equal">
      <formula>"þ"</formula>
    </cfRule>
  </conditionalFormatting>
  <conditionalFormatting sqref="G4">
    <cfRule type="cellIs" dxfId="802" priority="1420" stopIfTrue="1" operator="equal">
      <formula>"þ"</formula>
    </cfRule>
  </conditionalFormatting>
  <conditionalFormatting sqref="G4">
    <cfRule type="cellIs" dxfId="801" priority="1419" stopIfTrue="1" operator="equal">
      <formula>"þ"</formula>
    </cfRule>
  </conditionalFormatting>
  <conditionalFormatting sqref="G4">
    <cfRule type="cellIs" dxfId="800" priority="1418" stopIfTrue="1" operator="equal">
      <formula>"þ"</formula>
    </cfRule>
  </conditionalFormatting>
  <conditionalFormatting sqref="G4">
    <cfRule type="cellIs" dxfId="799" priority="1417" stopIfTrue="1" operator="equal">
      <formula>"þ"</formula>
    </cfRule>
  </conditionalFormatting>
  <conditionalFormatting sqref="G4">
    <cfRule type="cellIs" dxfId="798" priority="1421" stopIfTrue="1" operator="equal">
      <formula>"þ"</formula>
    </cfRule>
  </conditionalFormatting>
  <conditionalFormatting sqref="H4">
    <cfRule type="cellIs" dxfId="797" priority="1416" stopIfTrue="1" operator="equal">
      <formula>"þ"</formula>
    </cfRule>
  </conditionalFormatting>
  <conditionalFormatting sqref="H4">
    <cfRule type="cellIs" dxfId="796" priority="1415" stopIfTrue="1" operator="equal">
      <formula>"þ"</formula>
    </cfRule>
  </conditionalFormatting>
  <conditionalFormatting sqref="G4">
    <cfRule type="cellIs" dxfId="795" priority="1414" stopIfTrue="1" operator="equal">
      <formula>"þ"</formula>
    </cfRule>
  </conditionalFormatting>
  <conditionalFormatting sqref="G4">
    <cfRule type="cellIs" dxfId="794" priority="1413" stopIfTrue="1" operator="equal">
      <formula>"þ"</formula>
    </cfRule>
  </conditionalFormatting>
  <conditionalFormatting sqref="G4">
    <cfRule type="cellIs" dxfId="793" priority="1412" stopIfTrue="1" operator="equal">
      <formula>"þ"</formula>
    </cfRule>
  </conditionalFormatting>
  <conditionalFormatting sqref="E4">
    <cfRule type="cellIs" dxfId="792" priority="1432" stopIfTrue="1" operator="equal">
      <formula>"þ"</formula>
    </cfRule>
  </conditionalFormatting>
  <conditionalFormatting sqref="E4">
    <cfRule type="cellIs" dxfId="791" priority="1431" stopIfTrue="1" operator="equal">
      <formula>"þ"</formula>
    </cfRule>
  </conditionalFormatting>
  <conditionalFormatting sqref="E4">
    <cfRule type="cellIs" dxfId="790" priority="1430" stopIfTrue="1" operator="equal">
      <formula>"þ"</formula>
    </cfRule>
  </conditionalFormatting>
  <conditionalFormatting sqref="E4">
    <cfRule type="cellIs" dxfId="789" priority="1429" stopIfTrue="1" operator="equal">
      <formula>"þ"</formula>
    </cfRule>
  </conditionalFormatting>
  <conditionalFormatting sqref="G4">
    <cfRule type="cellIs" dxfId="788" priority="1422" stopIfTrue="1" operator="equal">
      <formula>"þ"</formula>
    </cfRule>
  </conditionalFormatting>
  <conditionalFormatting sqref="G4">
    <cfRule type="cellIs" dxfId="787" priority="1411" stopIfTrue="1" operator="equal">
      <formula>"þ"</formula>
    </cfRule>
  </conditionalFormatting>
  <conditionalFormatting sqref="G4">
    <cfRule type="cellIs" dxfId="786" priority="1410" stopIfTrue="1" operator="equal">
      <formula>"þ"</formula>
    </cfRule>
  </conditionalFormatting>
  <conditionalFormatting sqref="G4">
    <cfRule type="cellIs" dxfId="785" priority="1409" stopIfTrue="1" operator="equal">
      <formula>"þ"</formula>
    </cfRule>
  </conditionalFormatting>
  <conditionalFormatting sqref="H4">
    <cfRule type="cellIs" dxfId="784" priority="1408" stopIfTrue="1" operator="equal">
      <formula>"þ"</formula>
    </cfRule>
  </conditionalFormatting>
  <conditionalFormatting sqref="H4">
    <cfRule type="cellIs" dxfId="783" priority="1407" stopIfTrue="1" operator="equal">
      <formula>"þ"</formula>
    </cfRule>
  </conditionalFormatting>
  <conditionalFormatting sqref="H4">
    <cfRule type="cellIs" dxfId="782" priority="1406" stopIfTrue="1" operator="equal">
      <formula>"þ"</formula>
    </cfRule>
  </conditionalFormatting>
  <conditionalFormatting sqref="H4">
    <cfRule type="cellIs" dxfId="781" priority="1405" stopIfTrue="1" operator="equal">
      <formula>"þ"</formula>
    </cfRule>
  </conditionalFormatting>
  <conditionalFormatting sqref="H4">
    <cfRule type="cellIs" dxfId="780" priority="1404" stopIfTrue="1" operator="equal">
      <formula>"þ"</formula>
    </cfRule>
  </conditionalFormatting>
  <conditionalFormatting sqref="H4">
    <cfRule type="cellIs" dxfId="779" priority="1403" stopIfTrue="1" operator="equal">
      <formula>"þ"</formula>
    </cfRule>
  </conditionalFormatting>
  <conditionalFormatting sqref="M11">
    <cfRule type="cellIs" dxfId="778" priority="1368" stopIfTrue="1" operator="equal">
      <formula>"þ"</formula>
    </cfRule>
  </conditionalFormatting>
  <conditionalFormatting sqref="M11">
    <cfRule type="cellIs" dxfId="777" priority="1367" stopIfTrue="1" operator="equal">
      <formula>"þ"</formula>
    </cfRule>
  </conditionalFormatting>
  <conditionalFormatting sqref="K11">
    <cfRule type="cellIs" dxfId="776" priority="1366" operator="lessThan">
      <formula>$P$1</formula>
    </cfRule>
  </conditionalFormatting>
  <conditionalFormatting sqref="H15">
    <cfRule type="cellIs" dxfId="775" priority="1349" stopIfTrue="1" operator="equal">
      <formula>"þ"</formula>
    </cfRule>
  </conditionalFormatting>
  <conditionalFormatting sqref="H15">
    <cfRule type="cellIs" dxfId="774" priority="1348" stopIfTrue="1" operator="equal">
      <formula>"þ"</formula>
    </cfRule>
  </conditionalFormatting>
  <conditionalFormatting sqref="M15">
    <cfRule type="cellIs" dxfId="773" priority="1352" stopIfTrue="1" operator="equal">
      <formula>"þ"</formula>
    </cfRule>
  </conditionalFormatting>
  <conditionalFormatting sqref="M15">
    <cfRule type="cellIs" dxfId="772" priority="1351" stopIfTrue="1" operator="equal">
      <formula>"þ"</formula>
    </cfRule>
  </conditionalFormatting>
  <conditionalFormatting sqref="K15">
    <cfRule type="cellIs" dxfId="771" priority="1350" operator="lessThan">
      <formula>$P$1</formula>
    </cfRule>
  </conditionalFormatting>
  <conditionalFormatting sqref="M12">
    <cfRule type="cellIs" dxfId="770" priority="1135" stopIfTrue="1" operator="equal">
      <formula>"þ"</formula>
    </cfRule>
  </conditionalFormatting>
  <conditionalFormatting sqref="M12">
    <cfRule type="cellIs" dxfId="769" priority="1134" stopIfTrue="1" operator="equal">
      <formula>"þ"</formula>
    </cfRule>
  </conditionalFormatting>
  <conditionalFormatting sqref="K12">
    <cfRule type="cellIs" dxfId="768" priority="1121" operator="lessThan">
      <formula>$P$1</formula>
    </cfRule>
  </conditionalFormatting>
  <conditionalFormatting sqref="L21">
    <cfRule type="cellIs" dxfId="767" priority="1052" stopIfTrue="1" operator="equal">
      <formula>"þ"</formula>
    </cfRule>
  </conditionalFormatting>
  <conditionalFormatting sqref="L21">
    <cfRule type="cellIs" dxfId="766" priority="1049" stopIfTrue="1" operator="equal">
      <formula>"þ"</formula>
    </cfRule>
  </conditionalFormatting>
  <conditionalFormatting sqref="L21">
    <cfRule type="cellIs" dxfId="765" priority="1051" stopIfTrue="1" operator="equal">
      <formula>"þ"</formula>
    </cfRule>
  </conditionalFormatting>
  <conditionalFormatting sqref="L21">
    <cfRule type="cellIs" dxfId="764" priority="1050" stopIfTrue="1" operator="equal">
      <formula>"þ"</formula>
    </cfRule>
  </conditionalFormatting>
  <conditionalFormatting sqref="K21">
    <cfRule type="cellIs" dxfId="763" priority="1065" operator="lessThan">
      <formula>$P$1</formula>
    </cfRule>
  </conditionalFormatting>
  <conditionalFormatting sqref="K21">
    <cfRule type="cellIs" dxfId="762" priority="1063" operator="lessThan">
      <formula>$P$1</formula>
    </cfRule>
  </conditionalFormatting>
  <conditionalFormatting sqref="K21">
    <cfRule type="cellIs" dxfId="761" priority="1061" operator="lessThan">
      <formula>$P$1</formula>
    </cfRule>
  </conditionalFormatting>
  <conditionalFormatting sqref="K21">
    <cfRule type="cellIs" dxfId="760" priority="1059" operator="lessThan">
      <formula>$P$1</formula>
    </cfRule>
  </conditionalFormatting>
  <conditionalFormatting sqref="M14">
    <cfRule type="cellIs" dxfId="759" priority="1014" stopIfTrue="1" operator="equal">
      <formula>"þ"</formula>
    </cfRule>
  </conditionalFormatting>
  <conditionalFormatting sqref="M14">
    <cfRule type="cellIs" dxfId="758" priority="1013" stopIfTrue="1" operator="equal">
      <formula>"þ"</formula>
    </cfRule>
  </conditionalFormatting>
  <conditionalFormatting sqref="K14">
    <cfRule type="cellIs" dxfId="757" priority="1010" operator="lessThan">
      <formula>$P$1</formula>
    </cfRule>
  </conditionalFormatting>
  <conditionalFormatting sqref="L27">
    <cfRule type="cellIs" dxfId="756" priority="917" stopIfTrue="1" operator="equal">
      <formula>"þ"</formula>
    </cfRule>
  </conditionalFormatting>
  <conditionalFormatting sqref="L27">
    <cfRule type="cellIs" dxfId="755" priority="916" stopIfTrue="1" operator="equal">
      <formula>"þ"</formula>
    </cfRule>
  </conditionalFormatting>
  <conditionalFormatting sqref="E27:H27">
    <cfRule type="cellIs" dxfId="754" priority="944" stopIfTrue="1" operator="equal">
      <formula>"þ"</formula>
    </cfRule>
  </conditionalFormatting>
  <conditionalFormatting sqref="K27">
    <cfRule type="cellIs" dxfId="753" priority="942" operator="lessThan">
      <formula>$P$1</formula>
    </cfRule>
  </conditionalFormatting>
  <conditionalFormatting sqref="K27">
    <cfRule type="cellIs" dxfId="752" priority="940" operator="lessThan">
      <formula>$P$1</formula>
    </cfRule>
  </conditionalFormatting>
  <conditionalFormatting sqref="K27">
    <cfRule type="cellIs" dxfId="751" priority="938" operator="lessThan">
      <formula>$P$1</formula>
    </cfRule>
  </conditionalFormatting>
  <conditionalFormatting sqref="K27">
    <cfRule type="cellIs" dxfId="750" priority="936" operator="lessThan">
      <formula>$P$1</formula>
    </cfRule>
  </conditionalFormatting>
  <conditionalFormatting sqref="E27 H27">
    <cfRule type="cellIs" dxfId="749" priority="935" stopIfTrue="1" operator="equal">
      <formula>"þ"</formula>
    </cfRule>
  </conditionalFormatting>
  <conditionalFormatting sqref="E27 H27">
    <cfRule type="cellIs" dxfId="748" priority="934" stopIfTrue="1" operator="equal">
      <formula>"þ"</formula>
    </cfRule>
  </conditionalFormatting>
  <conditionalFormatting sqref="G27">
    <cfRule type="cellIs" dxfId="747" priority="933" stopIfTrue="1" operator="equal">
      <formula>"þ"</formula>
    </cfRule>
  </conditionalFormatting>
  <conditionalFormatting sqref="G27">
    <cfRule type="cellIs" dxfId="746" priority="932" stopIfTrue="1" operator="equal">
      <formula>"þ"</formula>
    </cfRule>
  </conditionalFormatting>
  <conditionalFormatting sqref="E27">
    <cfRule type="cellIs" dxfId="745" priority="931" stopIfTrue="1" operator="equal">
      <formula>"þ"</formula>
    </cfRule>
  </conditionalFormatting>
  <conditionalFormatting sqref="E27">
    <cfRule type="cellIs" dxfId="744" priority="930" stopIfTrue="1" operator="equal">
      <formula>"þ"</formula>
    </cfRule>
  </conditionalFormatting>
  <conditionalFormatting sqref="F27">
    <cfRule type="cellIs" dxfId="743" priority="929" stopIfTrue="1" operator="equal">
      <formula>"þ"</formula>
    </cfRule>
  </conditionalFormatting>
  <conditionalFormatting sqref="F27">
    <cfRule type="cellIs" dxfId="742" priority="928" stopIfTrue="1" operator="equal">
      <formula>"þ"</formula>
    </cfRule>
  </conditionalFormatting>
  <conditionalFormatting sqref="F27">
    <cfRule type="cellIs" dxfId="741" priority="927" stopIfTrue="1" operator="equal">
      <formula>"þ"</formula>
    </cfRule>
  </conditionalFormatting>
  <conditionalFormatting sqref="F27">
    <cfRule type="cellIs" dxfId="740" priority="926" stopIfTrue="1" operator="equal">
      <formula>"þ"</formula>
    </cfRule>
  </conditionalFormatting>
  <conditionalFormatting sqref="E27">
    <cfRule type="cellIs" dxfId="739" priority="925" stopIfTrue="1" operator="equal">
      <formula>"þ"</formula>
    </cfRule>
  </conditionalFormatting>
  <conditionalFormatting sqref="E27">
    <cfRule type="cellIs" dxfId="738" priority="924" stopIfTrue="1" operator="equal">
      <formula>"þ"</formula>
    </cfRule>
  </conditionalFormatting>
  <conditionalFormatting sqref="F27">
    <cfRule type="cellIs" dxfId="737" priority="923" stopIfTrue="1" operator="equal">
      <formula>"þ"</formula>
    </cfRule>
  </conditionalFormatting>
  <conditionalFormatting sqref="F27">
    <cfRule type="cellIs" dxfId="736" priority="922" stopIfTrue="1" operator="equal">
      <formula>"þ"</formula>
    </cfRule>
  </conditionalFormatting>
  <conditionalFormatting sqref="E27">
    <cfRule type="cellIs" dxfId="735" priority="921" stopIfTrue="1" operator="equal">
      <formula>"þ"</formula>
    </cfRule>
  </conditionalFormatting>
  <conditionalFormatting sqref="E27">
    <cfRule type="cellIs" dxfId="734" priority="920" stopIfTrue="1" operator="equal">
      <formula>"þ"</formula>
    </cfRule>
  </conditionalFormatting>
  <conditionalFormatting sqref="E27">
    <cfRule type="cellIs" dxfId="733" priority="919" stopIfTrue="1" operator="equal">
      <formula>"þ"</formula>
    </cfRule>
  </conditionalFormatting>
  <conditionalFormatting sqref="E27">
    <cfRule type="cellIs" dxfId="732" priority="918" stopIfTrue="1" operator="equal">
      <formula>"þ"</formula>
    </cfRule>
  </conditionalFormatting>
  <conditionalFormatting sqref="M16">
    <cfRule type="cellIs" dxfId="731" priority="915" stopIfTrue="1" operator="equal">
      <formula>"þ"</formula>
    </cfRule>
  </conditionalFormatting>
  <conditionalFormatting sqref="M16">
    <cfRule type="cellIs" dxfId="730" priority="914" stopIfTrue="1" operator="equal">
      <formula>"þ"</formula>
    </cfRule>
  </conditionalFormatting>
  <conditionalFormatting sqref="K16">
    <cfRule type="cellIs" dxfId="729" priority="913" operator="lessThan">
      <formula>$P$1</formula>
    </cfRule>
  </conditionalFormatting>
  <conditionalFormatting sqref="F16">
    <cfRule type="cellIs" dxfId="728" priority="905" stopIfTrue="1" operator="equal">
      <formula>"þ"</formula>
    </cfRule>
  </conditionalFormatting>
  <conditionalFormatting sqref="F16">
    <cfRule type="cellIs" dxfId="727" priority="904" stopIfTrue="1" operator="equal">
      <formula>"þ"</formula>
    </cfRule>
  </conditionalFormatting>
  <conditionalFormatting sqref="G16">
    <cfRule type="cellIs" dxfId="726" priority="901" stopIfTrue="1" operator="equal">
      <formula>"þ"</formula>
    </cfRule>
  </conditionalFormatting>
  <conditionalFormatting sqref="G16">
    <cfRule type="cellIs" dxfId="725" priority="900" stopIfTrue="1" operator="equal">
      <formula>"þ"</formula>
    </cfRule>
  </conditionalFormatting>
  <conditionalFormatting sqref="M10">
    <cfRule type="cellIs" dxfId="724" priority="860" stopIfTrue="1" operator="equal">
      <formula>"þ"</formula>
    </cfRule>
  </conditionalFormatting>
  <conditionalFormatting sqref="M10">
    <cfRule type="cellIs" dxfId="723" priority="859" stopIfTrue="1" operator="equal">
      <formula>"þ"</formula>
    </cfRule>
  </conditionalFormatting>
  <conditionalFormatting sqref="K10">
    <cfRule type="cellIs" dxfId="722" priority="858" operator="lessThan">
      <formula>$P$1</formula>
    </cfRule>
  </conditionalFormatting>
  <conditionalFormatting sqref="H10">
    <cfRule type="cellIs" dxfId="721" priority="857" stopIfTrue="1" operator="equal">
      <formula>"þ"</formula>
    </cfRule>
  </conditionalFormatting>
  <conditionalFormatting sqref="H10">
    <cfRule type="cellIs" dxfId="720" priority="856" stopIfTrue="1" operator="equal">
      <formula>"þ"</formula>
    </cfRule>
  </conditionalFormatting>
  <conditionalFormatting sqref="F10">
    <cfRule type="cellIs" dxfId="719" priority="853" stopIfTrue="1" operator="equal">
      <formula>"þ"</formula>
    </cfRule>
  </conditionalFormatting>
  <conditionalFormatting sqref="L28">
    <cfRule type="cellIs" dxfId="718" priority="821" stopIfTrue="1" operator="equal">
      <formula>"þ"</formula>
    </cfRule>
  </conditionalFormatting>
  <conditionalFormatting sqref="L28">
    <cfRule type="cellIs" dxfId="717" priority="820" stopIfTrue="1" operator="equal">
      <formula>"þ"</formula>
    </cfRule>
  </conditionalFormatting>
  <conditionalFormatting sqref="E28:H28">
    <cfRule type="cellIs" dxfId="716" priority="848" stopIfTrue="1" operator="equal">
      <formula>"þ"</formula>
    </cfRule>
  </conditionalFormatting>
  <conditionalFormatting sqref="K28">
    <cfRule type="cellIs" dxfId="715" priority="846" operator="lessThan">
      <formula>$P$1</formula>
    </cfRule>
  </conditionalFormatting>
  <conditionalFormatting sqref="K28">
    <cfRule type="cellIs" dxfId="714" priority="844" operator="lessThan">
      <formula>$P$1</formula>
    </cfRule>
  </conditionalFormatting>
  <conditionalFormatting sqref="K28">
    <cfRule type="cellIs" dxfId="713" priority="842" operator="lessThan">
      <formula>$P$1</formula>
    </cfRule>
  </conditionalFormatting>
  <conditionalFormatting sqref="K28">
    <cfRule type="cellIs" dxfId="712" priority="840" operator="lessThan">
      <formula>$P$1</formula>
    </cfRule>
  </conditionalFormatting>
  <conditionalFormatting sqref="E28 H28">
    <cfRule type="cellIs" dxfId="711" priority="839" stopIfTrue="1" operator="equal">
      <formula>"þ"</formula>
    </cfRule>
  </conditionalFormatting>
  <conditionalFormatting sqref="E28 H28">
    <cfRule type="cellIs" dxfId="710" priority="838" stopIfTrue="1" operator="equal">
      <formula>"þ"</formula>
    </cfRule>
  </conditionalFormatting>
  <conditionalFormatting sqref="G28">
    <cfRule type="cellIs" dxfId="709" priority="837" stopIfTrue="1" operator="equal">
      <formula>"þ"</formula>
    </cfRule>
  </conditionalFormatting>
  <conditionalFormatting sqref="G28">
    <cfRule type="cellIs" dxfId="708" priority="836" stopIfTrue="1" operator="equal">
      <formula>"þ"</formula>
    </cfRule>
  </conditionalFormatting>
  <conditionalFormatting sqref="E28">
    <cfRule type="cellIs" dxfId="707" priority="835" stopIfTrue="1" operator="equal">
      <formula>"þ"</formula>
    </cfRule>
  </conditionalFormatting>
  <conditionalFormatting sqref="E28">
    <cfRule type="cellIs" dxfId="706" priority="834" stopIfTrue="1" operator="equal">
      <formula>"þ"</formula>
    </cfRule>
  </conditionalFormatting>
  <conditionalFormatting sqref="F28">
    <cfRule type="cellIs" dxfId="705" priority="833" stopIfTrue="1" operator="equal">
      <formula>"þ"</formula>
    </cfRule>
  </conditionalFormatting>
  <conditionalFormatting sqref="F28">
    <cfRule type="cellIs" dxfId="704" priority="832" stopIfTrue="1" operator="equal">
      <formula>"þ"</formula>
    </cfRule>
  </conditionalFormatting>
  <conditionalFormatting sqref="F28">
    <cfRule type="cellIs" dxfId="703" priority="831" stopIfTrue="1" operator="equal">
      <formula>"þ"</formula>
    </cfRule>
  </conditionalFormatting>
  <conditionalFormatting sqref="F28">
    <cfRule type="cellIs" dxfId="702" priority="830" stopIfTrue="1" operator="equal">
      <formula>"þ"</formula>
    </cfRule>
  </conditionalFormatting>
  <conditionalFormatting sqref="E28">
    <cfRule type="cellIs" dxfId="701" priority="829" stopIfTrue="1" operator="equal">
      <formula>"þ"</formula>
    </cfRule>
  </conditionalFormatting>
  <conditionalFormatting sqref="E28">
    <cfRule type="cellIs" dxfId="700" priority="828" stopIfTrue="1" operator="equal">
      <formula>"þ"</formula>
    </cfRule>
  </conditionalFormatting>
  <conditionalFormatting sqref="F28">
    <cfRule type="cellIs" dxfId="699" priority="827" stopIfTrue="1" operator="equal">
      <formula>"þ"</formula>
    </cfRule>
  </conditionalFormatting>
  <conditionalFormatting sqref="F28">
    <cfRule type="cellIs" dxfId="698" priority="826" stopIfTrue="1" operator="equal">
      <formula>"þ"</formula>
    </cfRule>
  </conditionalFormatting>
  <conditionalFormatting sqref="E28">
    <cfRule type="cellIs" dxfId="697" priority="825" stopIfTrue="1" operator="equal">
      <formula>"þ"</formula>
    </cfRule>
  </conditionalFormatting>
  <conditionalFormatting sqref="E28">
    <cfRule type="cellIs" dxfId="696" priority="824" stopIfTrue="1" operator="equal">
      <formula>"þ"</formula>
    </cfRule>
  </conditionalFormatting>
  <conditionalFormatting sqref="E28">
    <cfRule type="cellIs" dxfId="695" priority="823" stopIfTrue="1" operator="equal">
      <formula>"þ"</formula>
    </cfRule>
  </conditionalFormatting>
  <conditionalFormatting sqref="E28">
    <cfRule type="cellIs" dxfId="694" priority="822" stopIfTrue="1" operator="equal">
      <formula>"þ"</formula>
    </cfRule>
  </conditionalFormatting>
  <conditionalFormatting sqref="F28">
    <cfRule type="cellIs" dxfId="693" priority="819" stopIfTrue="1" operator="equal">
      <formula>"þ"</formula>
    </cfRule>
  </conditionalFormatting>
  <conditionalFormatting sqref="F28">
    <cfRule type="cellIs" dxfId="692" priority="818" stopIfTrue="1" operator="equal">
      <formula>"þ"</formula>
    </cfRule>
  </conditionalFormatting>
  <conditionalFormatting sqref="F28">
    <cfRule type="cellIs" dxfId="691" priority="817" stopIfTrue="1" operator="equal">
      <formula>"þ"</formula>
    </cfRule>
  </conditionalFormatting>
  <conditionalFormatting sqref="F28">
    <cfRule type="cellIs" dxfId="690" priority="816" stopIfTrue="1" operator="equal">
      <formula>"þ"</formula>
    </cfRule>
  </conditionalFormatting>
  <conditionalFormatting sqref="G28">
    <cfRule type="cellIs" dxfId="689" priority="815" stopIfTrue="1" operator="equal">
      <formula>"þ"</formula>
    </cfRule>
  </conditionalFormatting>
  <conditionalFormatting sqref="G28">
    <cfRule type="cellIs" dxfId="688" priority="814" stopIfTrue="1" operator="equal">
      <formula>"þ"</formula>
    </cfRule>
  </conditionalFormatting>
  <conditionalFormatting sqref="G28">
    <cfRule type="cellIs" dxfId="687" priority="813" stopIfTrue="1" operator="equal">
      <formula>"þ"</formula>
    </cfRule>
  </conditionalFormatting>
  <conditionalFormatting sqref="G28">
    <cfRule type="cellIs" dxfId="686" priority="812" stopIfTrue="1" operator="equal">
      <formula>"þ"</formula>
    </cfRule>
  </conditionalFormatting>
  <conditionalFormatting sqref="F28">
    <cfRule type="cellIs" dxfId="685" priority="811" stopIfTrue="1" operator="equal">
      <formula>"þ"</formula>
    </cfRule>
  </conditionalFormatting>
  <conditionalFormatting sqref="F28">
    <cfRule type="cellIs" dxfId="684" priority="810" stopIfTrue="1" operator="equal">
      <formula>"þ"</formula>
    </cfRule>
  </conditionalFormatting>
  <conditionalFormatting sqref="G28">
    <cfRule type="cellIs" dxfId="683" priority="809" stopIfTrue="1" operator="equal">
      <formula>"þ"</formula>
    </cfRule>
  </conditionalFormatting>
  <conditionalFormatting sqref="G28">
    <cfRule type="cellIs" dxfId="682" priority="808" stopIfTrue="1" operator="equal">
      <formula>"þ"</formula>
    </cfRule>
  </conditionalFormatting>
  <conditionalFormatting sqref="F28">
    <cfRule type="cellIs" dxfId="681" priority="807" stopIfTrue="1" operator="equal">
      <formula>"þ"</formula>
    </cfRule>
  </conditionalFormatting>
  <conditionalFormatting sqref="F28">
    <cfRule type="cellIs" dxfId="680" priority="806" stopIfTrue="1" operator="equal">
      <formula>"þ"</formula>
    </cfRule>
  </conditionalFormatting>
  <conditionalFormatting sqref="F28">
    <cfRule type="cellIs" dxfId="679" priority="805" stopIfTrue="1" operator="equal">
      <formula>"þ"</formula>
    </cfRule>
  </conditionalFormatting>
  <conditionalFormatting sqref="F28">
    <cfRule type="cellIs" dxfId="678" priority="804" stopIfTrue="1" operator="equal">
      <formula>"þ"</formula>
    </cfRule>
  </conditionalFormatting>
  <conditionalFormatting sqref="E11 H11:H12 E14 G14:H14">
    <cfRule type="cellIs" dxfId="677" priority="803" stopIfTrue="1" operator="equal">
      <formula>"þ"</formula>
    </cfRule>
  </conditionalFormatting>
  <conditionalFormatting sqref="E11 H11:H12 E14 G14:H14">
    <cfRule type="cellIs" dxfId="676" priority="802" stopIfTrue="1" operator="equal">
      <formula>"þ"</formula>
    </cfRule>
  </conditionalFormatting>
  <conditionalFormatting sqref="E11 H11:H12 E14 G14:H14">
    <cfRule type="cellIs" dxfId="675" priority="801" stopIfTrue="1" operator="equal">
      <formula>"þ"</formula>
    </cfRule>
  </conditionalFormatting>
  <conditionalFormatting sqref="E11 H11:H12 E14 G14:H14">
    <cfRule type="cellIs" dxfId="674" priority="800" stopIfTrue="1" operator="equal">
      <formula>"þ"</formula>
    </cfRule>
  </conditionalFormatting>
  <conditionalFormatting sqref="E11 H11:H12 E14 G14:H14">
    <cfRule type="cellIs" dxfId="673" priority="799" stopIfTrue="1" operator="equal">
      <formula>"þ"</formula>
    </cfRule>
  </conditionalFormatting>
  <conditionalFormatting sqref="E11 H11:H12 E14 G14:H14">
    <cfRule type="cellIs" dxfId="672" priority="798" stopIfTrue="1" operator="equal">
      <formula>"þ"</formula>
    </cfRule>
  </conditionalFormatting>
  <conditionalFormatting sqref="E11 H11:H12 E14 G14:H14">
    <cfRule type="cellIs" dxfId="671" priority="797" stopIfTrue="1" operator="equal">
      <formula>"þ"</formula>
    </cfRule>
  </conditionalFormatting>
  <conditionalFormatting sqref="E11 H11:H12 E14 G14:H14">
    <cfRule type="cellIs" dxfId="670" priority="796" stopIfTrue="1" operator="equal">
      <formula>"þ"</formula>
    </cfRule>
  </conditionalFormatting>
  <conditionalFormatting sqref="G11">
    <cfRule type="cellIs" dxfId="669" priority="795" stopIfTrue="1" operator="equal">
      <formula>"þ"</formula>
    </cfRule>
  </conditionalFormatting>
  <conditionalFormatting sqref="G11">
    <cfRule type="cellIs" dxfId="668" priority="794" stopIfTrue="1" operator="equal">
      <formula>"þ"</formula>
    </cfRule>
  </conditionalFormatting>
  <conditionalFormatting sqref="E16">
    <cfRule type="cellIs" dxfId="667" priority="788" stopIfTrue="1" operator="equal">
      <formula>"þ"</formula>
    </cfRule>
  </conditionalFormatting>
  <conditionalFormatting sqref="E16">
    <cfRule type="cellIs" dxfId="666" priority="787" stopIfTrue="1" operator="equal">
      <formula>"þ"</formula>
    </cfRule>
  </conditionalFormatting>
  <conditionalFormatting sqref="M17">
    <cfRule type="cellIs" dxfId="665" priority="778" stopIfTrue="1" operator="equal">
      <formula>"þ"</formula>
    </cfRule>
  </conditionalFormatting>
  <conditionalFormatting sqref="M17">
    <cfRule type="cellIs" dxfId="664" priority="777" stopIfTrue="1" operator="equal">
      <formula>"þ"</formula>
    </cfRule>
  </conditionalFormatting>
  <conditionalFormatting sqref="K17">
    <cfRule type="cellIs" dxfId="663" priority="776" operator="lessThan">
      <formula>$P$1</formula>
    </cfRule>
  </conditionalFormatting>
  <conditionalFormatting sqref="H17">
    <cfRule type="cellIs" dxfId="662" priority="775" stopIfTrue="1" operator="equal">
      <formula>"þ"</formula>
    </cfRule>
  </conditionalFormatting>
  <conditionalFormatting sqref="H17">
    <cfRule type="cellIs" dxfId="661" priority="774" stopIfTrue="1" operator="equal">
      <formula>"þ"</formula>
    </cfRule>
  </conditionalFormatting>
  <conditionalFormatting sqref="E17">
    <cfRule type="cellIs" dxfId="660" priority="769" stopIfTrue="1" operator="equal">
      <formula>"þ"</formula>
    </cfRule>
  </conditionalFormatting>
  <conditionalFormatting sqref="E17">
    <cfRule type="cellIs" dxfId="659" priority="768" stopIfTrue="1" operator="equal">
      <formula>"þ"</formula>
    </cfRule>
  </conditionalFormatting>
  <conditionalFormatting sqref="F17">
    <cfRule type="cellIs" dxfId="658" priority="765" stopIfTrue="1" operator="equal">
      <formula>"þ"</formula>
    </cfRule>
  </conditionalFormatting>
  <conditionalFormatting sqref="F17">
    <cfRule type="cellIs" dxfId="657" priority="764" stopIfTrue="1" operator="equal">
      <formula>"þ"</formula>
    </cfRule>
  </conditionalFormatting>
  <conditionalFormatting sqref="G21">
    <cfRule type="cellIs" dxfId="656" priority="749" stopIfTrue="1" operator="equal">
      <formula>"þ"</formula>
    </cfRule>
  </conditionalFormatting>
  <conditionalFormatting sqref="G21">
    <cfRule type="cellIs" dxfId="655" priority="748" stopIfTrue="1" operator="equal">
      <formula>"þ"</formula>
    </cfRule>
  </conditionalFormatting>
  <conditionalFormatting sqref="G21">
    <cfRule type="cellIs" dxfId="654" priority="747" stopIfTrue="1" operator="equal">
      <formula>"þ"</formula>
    </cfRule>
  </conditionalFormatting>
  <conditionalFormatting sqref="G21">
    <cfRule type="cellIs" dxfId="653" priority="746" stopIfTrue="1" operator="equal">
      <formula>"þ"</formula>
    </cfRule>
  </conditionalFormatting>
  <conditionalFormatting sqref="G21">
    <cfRule type="cellIs" dxfId="652" priority="750" stopIfTrue="1" operator="equal">
      <formula>"þ"</formula>
    </cfRule>
  </conditionalFormatting>
  <conditionalFormatting sqref="H21">
    <cfRule type="cellIs" dxfId="651" priority="745" stopIfTrue="1" operator="equal">
      <formula>"þ"</formula>
    </cfRule>
  </conditionalFormatting>
  <conditionalFormatting sqref="H21">
    <cfRule type="cellIs" dxfId="650" priority="744" stopIfTrue="1" operator="equal">
      <formula>"þ"</formula>
    </cfRule>
  </conditionalFormatting>
  <conditionalFormatting sqref="G21">
    <cfRule type="cellIs" dxfId="649" priority="743" stopIfTrue="1" operator="equal">
      <formula>"þ"</formula>
    </cfRule>
  </conditionalFormatting>
  <conditionalFormatting sqref="G21">
    <cfRule type="cellIs" dxfId="648" priority="742" stopIfTrue="1" operator="equal">
      <formula>"þ"</formula>
    </cfRule>
  </conditionalFormatting>
  <conditionalFormatting sqref="G21">
    <cfRule type="cellIs" dxfId="647" priority="741" stopIfTrue="1" operator="equal">
      <formula>"þ"</formula>
    </cfRule>
  </conditionalFormatting>
  <conditionalFormatting sqref="E21">
    <cfRule type="cellIs" dxfId="646" priority="755" stopIfTrue="1" operator="equal">
      <formula>"þ"</formula>
    </cfRule>
  </conditionalFormatting>
  <conditionalFormatting sqref="E21">
    <cfRule type="cellIs" dxfId="645" priority="754" stopIfTrue="1" operator="equal">
      <formula>"þ"</formula>
    </cfRule>
  </conditionalFormatting>
  <conditionalFormatting sqref="E21">
    <cfRule type="cellIs" dxfId="644" priority="753" stopIfTrue="1" operator="equal">
      <formula>"þ"</formula>
    </cfRule>
  </conditionalFormatting>
  <conditionalFormatting sqref="E21">
    <cfRule type="cellIs" dxfId="643" priority="752" stopIfTrue="1" operator="equal">
      <formula>"þ"</formula>
    </cfRule>
  </conditionalFormatting>
  <conditionalFormatting sqref="G21">
    <cfRule type="cellIs" dxfId="642" priority="751" stopIfTrue="1" operator="equal">
      <formula>"þ"</formula>
    </cfRule>
  </conditionalFormatting>
  <conditionalFormatting sqref="G21">
    <cfRule type="cellIs" dxfId="641" priority="740" stopIfTrue="1" operator="equal">
      <formula>"þ"</formula>
    </cfRule>
  </conditionalFormatting>
  <conditionalFormatting sqref="G21">
    <cfRule type="cellIs" dxfId="640" priority="739" stopIfTrue="1" operator="equal">
      <formula>"þ"</formula>
    </cfRule>
  </conditionalFormatting>
  <conditionalFormatting sqref="G21">
    <cfRule type="cellIs" dxfId="639" priority="738" stopIfTrue="1" operator="equal">
      <formula>"þ"</formula>
    </cfRule>
  </conditionalFormatting>
  <conditionalFormatting sqref="H21">
    <cfRule type="cellIs" dxfId="638" priority="737" stopIfTrue="1" operator="equal">
      <formula>"þ"</formula>
    </cfRule>
  </conditionalFormatting>
  <conditionalFormatting sqref="H21">
    <cfRule type="cellIs" dxfId="637" priority="736" stopIfTrue="1" operator="equal">
      <formula>"þ"</formula>
    </cfRule>
  </conditionalFormatting>
  <conditionalFormatting sqref="H21">
    <cfRule type="cellIs" dxfId="636" priority="735" stopIfTrue="1" operator="equal">
      <formula>"þ"</formula>
    </cfRule>
  </conditionalFormatting>
  <conditionalFormatting sqref="H21">
    <cfRule type="cellIs" dxfId="635" priority="734" stopIfTrue="1" operator="equal">
      <formula>"þ"</formula>
    </cfRule>
  </conditionalFormatting>
  <conditionalFormatting sqref="H21">
    <cfRule type="cellIs" dxfId="634" priority="733" stopIfTrue="1" operator="equal">
      <formula>"þ"</formula>
    </cfRule>
  </conditionalFormatting>
  <conditionalFormatting sqref="H21">
    <cfRule type="cellIs" dxfId="633" priority="732" stopIfTrue="1" operator="equal">
      <formula>"þ"</formula>
    </cfRule>
  </conditionalFormatting>
  <conditionalFormatting sqref="F21">
    <cfRule type="cellIs" dxfId="632" priority="731" stopIfTrue="1" operator="equal">
      <formula>"þ"</formula>
    </cfRule>
  </conditionalFormatting>
  <conditionalFormatting sqref="F22">
    <cfRule type="cellIs" dxfId="631" priority="729" stopIfTrue="1" operator="equal">
      <formula>"þ"</formula>
    </cfRule>
  </conditionalFormatting>
  <conditionalFormatting sqref="F23">
    <cfRule type="cellIs" dxfId="630" priority="724" stopIfTrue="1" operator="equal">
      <formula>"þ"</formula>
    </cfRule>
  </conditionalFormatting>
  <conditionalFormatting sqref="L23">
    <cfRule type="cellIs" dxfId="629" priority="723" stopIfTrue="1" operator="equal">
      <formula>"þ"</formula>
    </cfRule>
  </conditionalFormatting>
  <conditionalFormatting sqref="L23">
    <cfRule type="cellIs" dxfId="628" priority="722" stopIfTrue="1" operator="equal">
      <formula>"þ"</formula>
    </cfRule>
  </conditionalFormatting>
  <conditionalFormatting sqref="L23">
    <cfRule type="cellIs" dxfId="627" priority="721" stopIfTrue="1" operator="equal">
      <formula>"þ"</formula>
    </cfRule>
  </conditionalFormatting>
  <conditionalFormatting sqref="L23">
    <cfRule type="cellIs" dxfId="626" priority="720" stopIfTrue="1" operator="equal">
      <formula>"þ"</formula>
    </cfRule>
  </conditionalFormatting>
  <conditionalFormatting sqref="M2">
    <cfRule type="cellIs" dxfId="625" priority="717" stopIfTrue="1" operator="equal">
      <formula>"þ"</formula>
    </cfRule>
  </conditionalFormatting>
  <conditionalFormatting sqref="E15">
    <cfRule type="cellIs" dxfId="624" priority="714" stopIfTrue="1" operator="equal">
      <formula>"þ"</formula>
    </cfRule>
  </conditionalFormatting>
  <conditionalFormatting sqref="E15">
    <cfRule type="cellIs" dxfId="623" priority="713" stopIfTrue="1" operator="equal">
      <formula>"þ"</formula>
    </cfRule>
  </conditionalFormatting>
  <conditionalFormatting sqref="G15">
    <cfRule type="cellIs" dxfId="622" priority="704" stopIfTrue="1" operator="equal">
      <formula>"þ"</formula>
    </cfRule>
  </conditionalFormatting>
  <conditionalFormatting sqref="G15">
    <cfRule type="cellIs" dxfId="621" priority="703" stopIfTrue="1" operator="equal">
      <formula>"þ"</formula>
    </cfRule>
  </conditionalFormatting>
  <conditionalFormatting sqref="L9">
    <cfRule type="cellIs" dxfId="620" priority="686" stopIfTrue="1" operator="equal">
      <formula>"þ"</formula>
    </cfRule>
  </conditionalFormatting>
  <conditionalFormatting sqref="L9">
    <cfRule type="cellIs" dxfId="619" priority="685" stopIfTrue="1" operator="equal">
      <formula>"þ"</formula>
    </cfRule>
  </conditionalFormatting>
  <conditionalFormatting sqref="E4">
    <cfRule type="cellIs" dxfId="618" priority="664" stopIfTrue="1" operator="equal">
      <formula>"þ"</formula>
    </cfRule>
  </conditionalFormatting>
  <conditionalFormatting sqref="E3">
    <cfRule type="cellIs" dxfId="617" priority="659" stopIfTrue="1" operator="equal">
      <formula>"þ"</formula>
    </cfRule>
  </conditionalFormatting>
  <conditionalFormatting sqref="L3">
    <cfRule type="cellIs" dxfId="616" priority="658" stopIfTrue="1" operator="equal">
      <formula>"þ"</formula>
    </cfRule>
  </conditionalFormatting>
  <conditionalFormatting sqref="L3">
    <cfRule type="cellIs" dxfId="615" priority="657" stopIfTrue="1" operator="equal">
      <formula>"þ"</formula>
    </cfRule>
  </conditionalFormatting>
  <conditionalFormatting sqref="M6">
    <cfRule type="cellIs" dxfId="614" priority="656" stopIfTrue="1" operator="equal">
      <formula>"þ"</formula>
    </cfRule>
  </conditionalFormatting>
  <conditionalFormatting sqref="K6">
    <cfRule type="cellIs" dxfId="613" priority="655" operator="lessThan">
      <formula>$P$1</formula>
    </cfRule>
  </conditionalFormatting>
  <conditionalFormatting sqref="G6">
    <cfRule type="cellIs" dxfId="612" priority="652" stopIfTrue="1" operator="equal">
      <formula>"þ"</formula>
    </cfRule>
  </conditionalFormatting>
  <conditionalFormatting sqref="G6">
    <cfRule type="cellIs" dxfId="611" priority="651" stopIfTrue="1" operator="equal">
      <formula>"þ"</formula>
    </cfRule>
  </conditionalFormatting>
  <conditionalFormatting sqref="G6">
    <cfRule type="cellIs" dxfId="610" priority="650" stopIfTrue="1" operator="equal">
      <formula>"þ"</formula>
    </cfRule>
  </conditionalFormatting>
  <conditionalFormatting sqref="G6">
    <cfRule type="cellIs" dxfId="609" priority="649" stopIfTrue="1" operator="equal">
      <formula>"þ"</formula>
    </cfRule>
  </conditionalFormatting>
  <conditionalFormatting sqref="G6">
    <cfRule type="cellIs" dxfId="608" priority="653" stopIfTrue="1" operator="equal">
      <formula>"þ"</formula>
    </cfRule>
  </conditionalFormatting>
  <conditionalFormatting sqref="H6">
    <cfRule type="cellIs" dxfId="607" priority="648" stopIfTrue="1" operator="equal">
      <formula>"þ"</formula>
    </cfRule>
  </conditionalFormatting>
  <conditionalFormatting sqref="H6">
    <cfRule type="cellIs" dxfId="606" priority="647" stopIfTrue="1" operator="equal">
      <formula>"þ"</formula>
    </cfRule>
  </conditionalFormatting>
  <conditionalFormatting sqref="G6">
    <cfRule type="cellIs" dxfId="605" priority="646" stopIfTrue="1" operator="equal">
      <formula>"þ"</formula>
    </cfRule>
  </conditionalFormatting>
  <conditionalFormatting sqref="G6">
    <cfRule type="cellIs" dxfId="604" priority="645" stopIfTrue="1" operator="equal">
      <formula>"þ"</formula>
    </cfRule>
  </conditionalFormatting>
  <conditionalFormatting sqref="G6">
    <cfRule type="cellIs" dxfId="603" priority="644" stopIfTrue="1" operator="equal">
      <formula>"þ"</formula>
    </cfRule>
  </conditionalFormatting>
  <conditionalFormatting sqref="G6">
    <cfRule type="cellIs" dxfId="602" priority="654" stopIfTrue="1" operator="equal">
      <formula>"þ"</formula>
    </cfRule>
  </conditionalFormatting>
  <conditionalFormatting sqref="G6">
    <cfRule type="cellIs" dxfId="601" priority="643" stopIfTrue="1" operator="equal">
      <formula>"þ"</formula>
    </cfRule>
  </conditionalFormatting>
  <conditionalFormatting sqref="G6">
    <cfRule type="cellIs" dxfId="600" priority="642" stopIfTrue="1" operator="equal">
      <formula>"þ"</formula>
    </cfRule>
  </conditionalFormatting>
  <conditionalFormatting sqref="G6">
    <cfRule type="cellIs" dxfId="599" priority="641" stopIfTrue="1" operator="equal">
      <formula>"þ"</formula>
    </cfRule>
  </conditionalFormatting>
  <conditionalFormatting sqref="H6">
    <cfRule type="cellIs" dxfId="598" priority="640" stopIfTrue="1" operator="equal">
      <formula>"þ"</formula>
    </cfRule>
  </conditionalFormatting>
  <conditionalFormatting sqref="H6">
    <cfRule type="cellIs" dxfId="597" priority="639" stopIfTrue="1" operator="equal">
      <formula>"þ"</formula>
    </cfRule>
  </conditionalFormatting>
  <conditionalFormatting sqref="H6">
    <cfRule type="cellIs" dxfId="596" priority="638" stopIfTrue="1" operator="equal">
      <formula>"þ"</formula>
    </cfRule>
  </conditionalFormatting>
  <conditionalFormatting sqref="H6">
    <cfRule type="cellIs" dxfId="595" priority="637" stopIfTrue="1" operator="equal">
      <formula>"þ"</formula>
    </cfRule>
  </conditionalFormatting>
  <conditionalFormatting sqref="H6">
    <cfRule type="cellIs" dxfId="594" priority="636" stopIfTrue="1" operator="equal">
      <formula>"þ"</formula>
    </cfRule>
  </conditionalFormatting>
  <conditionalFormatting sqref="H6">
    <cfRule type="cellIs" dxfId="593" priority="635" stopIfTrue="1" operator="equal">
      <formula>"þ"</formula>
    </cfRule>
  </conditionalFormatting>
  <conditionalFormatting sqref="E6">
    <cfRule type="cellIs" dxfId="592" priority="634" stopIfTrue="1" operator="equal">
      <formula>"þ"</formula>
    </cfRule>
  </conditionalFormatting>
  <conditionalFormatting sqref="E6">
    <cfRule type="cellIs" dxfId="591" priority="633" stopIfTrue="1" operator="equal">
      <formula>"þ"</formula>
    </cfRule>
  </conditionalFormatting>
  <conditionalFormatting sqref="E6">
    <cfRule type="cellIs" dxfId="590" priority="632" stopIfTrue="1" operator="equal">
      <formula>"þ"</formula>
    </cfRule>
  </conditionalFormatting>
  <conditionalFormatting sqref="E6">
    <cfRule type="cellIs" dxfId="589" priority="631" stopIfTrue="1" operator="equal">
      <formula>"þ"</formula>
    </cfRule>
  </conditionalFormatting>
  <conditionalFormatting sqref="E6">
    <cfRule type="cellIs" dxfId="588" priority="630" stopIfTrue="1" operator="equal">
      <formula>"þ"</formula>
    </cfRule>
  </conditionalFormatting>
  <conditionalFormatting sqref="E6">
    <cfRule type="cellIs" dxfId="587" priority="629" stopIfTrue="1" operator="equal">
      <formula>"þ"</formula>
    </cfRule>
  </conditionalFormatting>
  <conditionalFormatting sqref="E6">
    <cfRule type="cellIs" dxfId="586" priority="628" stopIfTrue="1" operator="equal">
      <formula>"þ"</formula>
    </cfRule>
  </conditionalFormatting>
  <conditionalFormatting sqref="E6">
    <cfRule type="cellIs" dxfId="585" priority="627" stopIfTrue="1" operator="equal">
      <formula>"þ"</formula>
    </cfRule>
  </conditionalFormatting>
  <conditionalFormatting sqref="F6">
    <cfRule type="cellIs" dxfId="584" priority="624" stopIfTrue="1" operator="equal">
      <formula>"þ"</formula>
    </cfRule>
  </conditionalFormatting>
  <conditionalFormatting sqref="F6">
    <cfRule type="cellIs" dxfId="583" priority="623" stopIfTrue="1" operator="equal">
      <formula>"þ"</formula>
    </cfRule>
  </conditionalFormatting>
  <conditionalFormatting sqref="F6">
    <cfRule type="cellIs" dxfId="582" priority="622" stopIfTrue="1" operator="equal">
      <formula>"þ"</formula>
    </cfRule>
  </conditionalFormatting>
  <conditionalFormatting sqref="F6">
    <cfRule type="cellIs" dxfId="581" priority="621" stopIfTrue="1" operator="equal">
      <formula>"þ"</formula>
    </cfRule>
  </conditionalFormatting>
  <conditionalFormatting sqref="F6">
    <cfRule type="cellIs" dxfId="580" priority="620" stopIfTrue="1" operator="equal">
      <formula>"þ"</formula>
    </cfRule>
  </conditionalFormatting>
  <conditionalFormatting sqref="F6">
    <cfRule type="cellIs" dxfId="579" priority="619" stopIfTrue="1" operator="equal">
      <formula>"þ"</formula>
    </cfRule>
  </conditionalFormatting>
  <conditionalFormatting sqref="F6">
    <cfRule type="cellIs" dxfId="578" priority="618" stopIfTrue="1" operator="equal">
      <formula>"þ"</formula>
    </cfRule>
  </conditionalFormatting>
  <conditionalFormatting sqref="F6">
    <cfRule type="cellIs" dxfId="577" priority="617" stopIfTrue="1" operator="equal">
      <formula>"þ"</formula>
    </cfRule>
  </conditionalFormatting>
  <conditionalFormatting sqref="L22">
    <cfRule type="cellIs" dxfId="576" priority="616" stopIfTrue="1" operator="equal">
      <formula>"þ"</formula>
    </cfRule>
  </conditionalFormatting>
  <conditionalFormatting sqref="L22">
    <cfRule type="cellIs" dxfId="575" priority="613" stopIfTrue="1" operator="equal">
      <formula>"þ"</formula>
    </cfRule>
  </conditionalFormatting>
  <conditionalFormatting sqref="L22">
    <cfRule type="cellIs" dxfId="574" priority="615" stopIfTrue="1" operator="equal">
      <formula>"þ"</formula>
    </cfRule>
  </conditionalFormatting>
  <conditionalFormatting sqref="L22">
    <cfRule type="cellIs" dxfId="573" priority="614" stopIfTrue="1" operator="equal">
      <formula>"þ"</formula>
    </cfRule>
  </conditionalFormatting>
  <conditionalFormatting sqref="M8">
    <cfRule type="cellIs" dxfId="572" priority="612" stopIfTrue="1" operator="equal">
      <formula>"þ"</formula>
    </cfRule>
  </conditionalFormatting>
  <conditionalFormatting sqref="K8">
    <cfRule type="cellIs" dxfId="571" priority="611" operator="lessThan">
      <formula>$P$1</formula>
    </cfRule>
  </conditionalFormatting>
  <conditionalFormatting sqref="G8">
    <cfRule type="cellIs" dxfId="570" priority="608" stopIfTrue="1" operator="equal">
      <formula>"þ"</formula>
    </cfRule>
  </conditionalFormatting>
  <conditionalFormatting sqref="G8">
    <cfRule type="cellIs" dxfId="569" priority="607" stopIfTrue="1" operator="equal">
      <formula>"þ"</formula>
    </cfRule>
  </conditionalFormatting>
  <conditionalFormatting sqref="G8">
    <cfRule type="cellIs" dxfId="568" priority="606" stopIfTrue="1" operator="equal">
      <formula>"þ"</formula>
    </cfRule>
  </conditionalFormatting>
  <conditionalFormatting sqref="G8">
    <cfRule type="cellIs" dxfId="567" priority="605" stopIfTrue="1" operator="equal">
      <formula>"þ"</formula>
    </cfRule>
  </conditionalFormatting>
  <conditionalFormatting sqref="G8">
    <cfRule type="cellIs" dxfId="566" priority="609" stopIfTrue="1" operator="equal">
      <formula>"þ"</formula>
    </cfRule>
  </conditionalFormatting>
  <conditionalFormatting sqref="H8">
    <cfRule type="cellIs" dxfId="565" priority="604" stopIfTrue="1" operator="equal">
      <formula>"þ"</formula>
    </cfRule>
  </conditionalFormatting>
  <conditionalFormatting sqref="H8">
    <cfRule type="cellIs" dxfId="564" priority="603" stopIfTrue="1" operator="equal">
      <formula>"þ"</formula>
    </cfRule>
  </conditionalFormatting>
  <conditionalFormatting sqref="G8">
    <cfRule type="cellIs" dxfId="563" priority="602" stopIfTrue="1" operator="equal">
      <formula>"þ"</formula>
    </cfRule>
  </conditionalFormatting>
  <conditionalFormatting sqref="G8">
    <cfRule type="cellIs" dxfId="562" priority="601" stopIfTrue="1" operator="equal">
      <formula>"þ"</formula>
    </cfRule>
  </conditionalFormatting>
  <conditionalFormatting sqref="G8">
    <cfRule type="cellIs" dxfId="561" priority="600" stopIfTrue="1" operator="equal">
      <formula>"þ"</formula>
    </cfRule>
  </conditionalFormatting>
  <conditionalFormatting sqref="G8">
    <cfRule type="cellIs" dxfId="560" priority="610" stopIfTrue="1" operator="equal">
      <formula>"þ"</formula>
    </cfRule>
  </conditionalFormatting>
  <conditionalFormatting sqref="G8">
    <cfRule type="cellIs" dxfId="559" priority="599" stopIfTrue="1" operator="equal">
      <formula>"þ"</formula>
    </cfRule>
  </conditionalFormatting>
  <conditionalFormatting sqref="G8">
    <cfRule type="cellIs" dxfId="558" priority="598" stopIfTrue="1" operator="equal">
      <formula>"þ"</formula>
    </cfRule>
  </conditionalFormatting>
  <conditionalFormatting sqref="G8">
    <cfRule type="cellIs" dxfId="557" priority="597" stopIfTrue="1" operator="equal">
      <formula>"þ"</formula>
    </cfRule>
  </conditionalFormatting>
  <conditionalFormatting sqref="H8">
    <cfRule type="cellIs" dxfId="556" priority="596" stopIfTrue="1" operator="equal">
      <formula>"þ"</formula>
    </cfRule>
  </conditionalFormatting>
  <conditionalFormatting sqref="H8">
    <cfRule type="cellIs" dxfId="555" priority="595" stopIfTrue="1" operator="equal">
      <formula>"þ"</formula>
    </cfRule>
  </conditionalFormatting>
  <conditionalFormatting sqref="H8">
    <cfRule type="cellIs" dxfId="554" priority="594" stopIfTrue="1" operator="equal">
      <formula>"þ"</formula>
    </cfRule>
  </conditionalFormatting>
  <conditionalFormatting sqref="H8">
    <cfRule type="cellIs" dxfId="553" priority="593" stopIfTrue="1" operator="equal">
      <formula>"þ"</formula>
    </cfRule>
  </conditionalFormatting>
  <conditionalFormatting sqref="H8">
    <cfRule type="cellIs" dxfId="552" priority="592" stopIfTrue="1" operator="equal">
      <formula>"þ"</formula>
    </cfRule>
  </conditionalFormatting>
  <conditionalFormatting sqref="H8">
    <cfRule type="cellIs" dxfId="551" priority="591" stopIfTrue="1" operator="equal">
      <formula>"þ"</formula>
    </cfRule>
  </conditionalFormatting>
  <conditionalFormatting sqref="E8">
    <cfRule type="cellIs" dxfId="550" priority="590" stopIfTrue="1" operator="equal">
      <formula>"þ"</formula>
    </cfRule>
  </conditionalFormatting>
  <conditionalFormatting sqref="E8">
    <cfRule type="cellIs" dxfId="549" priority="589" stopIfTrue="1" operator="equal">
      <formula>"þ"</formula>
    </cfRule>
  </conditionalFormatting>
  <conditionalFormatting sqref="E8">
    <cfRule type="cellIs" dxfId="548" priority="588" stopIfTrue="1" operator="equal">
      <formula>"þ"</formula>
    </cfRule>
  </conditionalFormatting>
  <conditionalFormatting sqref="E8">
    <cfRule type="cellIs" dxfId="547" priority="587" stopIfTrue="1" operator="equal">
      <formula>"þ"</formula>
    </cfRule>
  </conditionalFormatting>
  <conditionalFormatting sqref="E8">
    <cfRule type="cellIs" dxfId="546" priority="586" stopIfTrue="1" operator="equal">
      <formula>"þ"</formula>
    </cfRule>
  </conditionalFormatting>
  <conditionalFormatting sqref="E8">
    <cfRule type="cellIs" dxfId="545" priority="585" stopIfTrue="1" operator="equal">
      <formula>"þ"</formula>
    </cfRule>
  </conditionalFormatting>
  <conditionalFormatting sqref="E8">
    <cfRule type="cellIs" dxfId="544" priority="584" stopIfTrue="1" operator="equal">
      <formula>"þ"</formula>
    </cfRule>
  </conditionalFormatting>
  <conditionalFormatting sqref="E8">
    <cfRule type="cellIs" dxfId="543" priority="583" stopIfTrue="1" operator="equal">
      <formula>"þ"</formula>
    </cfRule>
  </conditionalFormatting>
  <conditionalFormatting sqref="L8">
    <cfRule type="cellIs" dxfId="542" priority="582" stopIfTrue="1" operator="equal">
      <formula>"þ"</formula>
    </cfRule>
  </conditionalFormatting>
  <conditionalFormatting sqref="L8">
    <cfRule type="cellIs" dxfId="541" priority="581" stopIfTrue="1" operator="equal">
      <formula>"þ"</formula>
    </cfRule>
  </conditionalFormatting>
  <conditionalFormatting sqref="F8">
    <cfRule type="cellIs" dxfId="540" priority="580" stopIfTrue="1" operator="equal">
      <formula>"þ"</formula>
    </cfRule>
  </conditionalFormatting>
  <conditionalFormatting sqref="F8">
    <cfRule type="cellIs" dxfId="539" priority="579" stopIfTrue="1" operator="equal">
      <formula>"þ"</formula>
    </cfRule>
  </conditionalFormatting>
  <conditionalFormatting sqref="F8">
    <cfRule type="cellIs" dxfId="538" priority="578" stopIfTrue="1" operator="equal">
      <formula>"þ"</formula>
    </cfRule>
  </conditionalFormatting>
  <conditionalFormatting sqref="F8">
    <cfRule type="cellIs" dxfId="537" priority="577" stopIfTrue="1" operator="equal">
      <formula>"þ"</formula>
    </cfRule>
  </conditionalFormatting>
  <conditionalFormatting sqref="F8">
    <cfRule type="cellIs" dxfId="536" priority="576" stopIfTrue="1" operator="equal">
      <formula>"þ"</formula>
    </cfRule>
  </conditionalFormatting>
  <conditionalFormatting sqref="F8">
    <cfRule type="cellIs" dxfId="535" priority="575" stopIfTrue="1" operator="equal">
      <formula>"þ"</formula>
    </cfRule>
  </conditionalFormatting>
  <conditionalFormatting sqref="F8">
    <cfRule type="cellIs" dxfId="534" priority="574" stopIfTrue="1" operator="equal">
      <formula>"þ"</formula>
    </cfRule>
  </conditionalFormatting>
  <conditionalFormatting sqref="F8">
    <cfRule type="cellIs" dxfId="533" priority="573" stopIfTrue="1" operator="equal">
      <formula>"þ"</formula>
    </cfRule>
  </conditionalFormatting>
  <conditionalFormatting sqref="E9">
    <cfRule type="cellIs" dxfId="532" priority="570" stopIfTrue="1" operator="equal">
      <formula>"þ"</formula>
    </cfRule>
  </conditionalFormatting>
  <conditionalFormatting sqref="E9">
    <cfRule type="cellIs" dxfId="531" priority="569" stopIfTrue="1" operator="equal">
      <formula>"þ"</formula>
    </cfRule>
  </conditionalFormatting>
  <conditionalFormatting sqref="G9">
    <cfRule type="cellIs" dxfId="530" priority="568" stopIfTrue="1" operator="equal">
      <formula>"þ"</formula>
    </cfRule>
  </conditionalFormatting>
  <conditionalFormatting sqref="G9">
    <cfRule type="cellIs" dxfId="529" priority="567" stopIfTrue="1" operator="equal">
      <formula>"þ"</formula>
    </cfRule>
  </conditionalFormatting>
  <conditionalFormatting sqref="G2">
    <cfRule type="cellIs" dxfId="528" priority="550" stopIfTrue="1" operator="equal">
      <formula>"þ"</formula>
    </cfRule>
  </conditionalFormatting>
  <conditionalFormatting sqref="G2">
    <cfRule type="cellIs" dxfId="527" priority="549" stopIfTrue="1" operator="equal">
      <formula>"þ"</formula>
    </cfRule>
  </conditionalFormatting>
  <conditionalFormatting sqref="E2">
    <cfRule type="cellIs" dxfId="526" priority="546" stopIfTrue="1" operator="equal">
      <formula>"þ"</formula>
    </cfRule>
  </conditionalFormatting>
  <conditionalFormatting sqref="F2">
    <cfRule type="cellIs" dxfId="525" priority="545" stopIfTrue="1" operator="equal">
      <formula>"þ"</formula>
    </cfRule>
  </conditionalFormatting>
  <conditionalFormatting sqref="F15">
    <cfRule type="cellIs" dxfId="524" priority="544" stopIfTrue="1" operator="equal">
      <formula>"þ"</formula>
    </cfRule>
  </conditionalFormatting>
  <conditionalFormatting sqref="F15">
    <cfRule type="cellIs" dxfId="523" priority="543" stopIfTrue="1" operator="equal">
      <formula>"þ"</formula>
    </cfRule>
  </conditionalFormatting>
  <conditionalFormatting sqref="G10">
    <cfRule type="cellIs" dxfId="522" priority="542" stopIfTrue="1" operator="equal">
      <formula>"þ"</formula>
    </cfRule>
  </conditionalFormatting>
  <conditionalFormatting sqref="G10">
    <cfRule type="cellIs" dxfId="521" priority="541" stopIfTrue="1" operator="equal">
      <formula>"þ"</formula>
    </cfRule>
  </conditionalFormatting>
  <conditionalFormatting sqref="E10">
    <cfRule type="cellIs" dxfId="520" priority="540" stopIfTrue="1" operator="equal">
      <formula>"þ"</formula>
    </cfRule>
  </conditionalFormatting>
  <conditionalFormatting sqref="F11">
    <cfRule type="cellIs" dxfId="519" priority="539" stopIfTrue="1" operator="equal">
      <formula>"þ"</formula>
    </cfRule>
  </conditionalFormatting>
  <conditionalFormatting sqref="F11">
    <cfRule type="cellIs" dxfId="518" priority="538" stopIfTrue="1" operator="equal">
      <formula>"þ"</formula>
    </cfRule>
  </conditionalFormatting>
  <conditionalFormatting sqref="H16">
    <cfRule type="cellIs" dxfId="517" priority="537" stopIfTrue="1" operator="equal">
      <formula>"þ"</formula>
    </cfRule>
  </conditionalFormatting>
  <conditionalFormatting sqref="H16">
    <cfRule type="cellIs" dxfId="516" priority="536" stopIfTrue="1" operator="equal">
      <formula>"þ"</formula>
    </cfRule>
  </conditionalFormatting>
  <conditionalFormatting sqref="F3">
    <cfRule type="cellIs" dxfId="515" priority="535" stopIfTrue="1" operator="equal">
      <formula>"þ"</formula>
    </cfRule>
  </conditionalFormatting>
  <conditionalFormatting sqref="M8">
    <cfRule type="cellIs" dxfId="514" priority="534" stopIfTrue="1" operator="equal">
      <formula>"þ"</formula>
    </cfRule>
  </conditionalFormatting>
  <conditionalFormatting sqref="M8">
    <cfRule type="cellIs" dxfId="513" priority="533" stopIfTrue="1" operator="equal">
      <formula>"þ"</formula>
    </cfRule>
  </conditionalFormatting>
  <conditionalFormatting sqref="K8">
    <cfRule type="cellIs" dxfId="512" priority="532" operator="lessThan">
      <formula>$P$1</formula>
    </cfRule>
  </conditionalFormatting>
  <conditionalFormatting sqref="H8">
    <cfRule type="cellIs" dxfId="511" priority="531" stopIfTrue="1" operator="equal">
      <formula>"þ"</formula>
    </cfRule>
  </conditionalFormatting>
  <conditionalFormatting sqref="H8">
    <cfRule type="cellIs" dxfId="510" priority="530" stopIfTrue="1" operator="equal">
      <formula>"þ"</formula>
    </cfRule>
  </conditionalFormatting>
  <conditionalFormatting sqref="L8">
    <cfRule type="cellIs" dxfId="509" priority="529" stopIfTrue="1" operator="equal">
      <formula>"þ"</formula>
    </cfRule>
  </conditionalFormatting>
  <conditionalFormatting sqref="L8">
    <cfRule type="cellIs" dxfId="508" priority="528" stopIfTrue="1" operator="equal">
      <formula>"þ"</formula>
    </cfRule>
  </conditionalFormatting>
  <conditionalFormatting sqref="M6">
    <cfRule type="cellIs" dxfId="507" priority="527" stopIfTrue="1" operator="equal">
      <formula>"þ"</formula>
    </cfRule>
  </conditionalFormatting>
  <conditionalFormatting sqref="K6">
    <cfRule type="cellIs" dxfId="506" priority="526" operator="lessThan">
      <formula>$P$1</formula>
    </cfRule>
  </conditionalFormatting>
  <conditionalFormatting sqref="G6">
    <cfRule type="cellIs" dxfId="505" priority="523" stopIfTrue="1" operator="equal">
      <formula>"þ"</formula>
    </cfRule>
  </conditionalFormatting>
  <conditionalFormatting sqref="G6">
    <cfRule type="cellIs" dxfId="504" priority="522" stopIfTrue="1" operator="equal">
      <formula>"þ"</formula>
    </cfRule>
  </conditionalFormatting>
  <conditionalFormatting sqref="G6">
    <cfRule type="cellIs" dxfId="503" priority="521" stopIfTrue="1" operator="equal">
      <formula>"þ"</formula>
    </cfRule>
  </conditionalFormatting>
  <conditionalFormatting sqref="G6">
    <cfRule type="cellIs" dxfId="502" priority="520" stopIfTrue="1" operator="equal">
      <formula>"þ"</formula>
    </cfRule>
  </conditionalFormatting>
  <conditionalFormatting sqref="G6">
    <cfRule type="cellIs" dxfId="501" priority="524" stopIfTrue="1" operator="equal">
      <formula>"þ"</formula>
    </cfRule>
  </conditionalFormatting>
  <conditionalFormatting sqref="H6">
    <cfRule type="cellIs" dxfId="500" priority="519" stopIfTrue="1" operator="equal">
      <formula>"þ"</formula>
    </cfRule>
  </conditionalFormatting>
  <conditionalFormatting sqref="H6">
    <cfRule type="cellIs" dxfId="499" priority="518" stopIfTrue="1" operator="equal">
      <formula>"þ"</formula>
    </cfRule>
  </conditionalFormatting>
  <conditionalFormatting sqref="G6">
    <cfRule type="cellIs" dxfId="498" priority="517" stopIfTrue="1" operator="equal">
      <formula>"þ"</formula>
    </cfRule>
  </conditionalFormatting>
  <conditionalFormatting sqref="G6">
    <cfRule type="cellIs" dxfId="497" priority="516" stopIfTrue="1" operator="equal">
      <formula>"þ"</formula>
    </cfRule>
  </conditionalFormatting>
  <conditionalFormatting sqref="G6">
    <cfRule type="cellIs" dxfId="496" priority="515" stopIfTrue="1" operator="equal">
      <formula>"þ"</formula>
    </cfRule>
  </conditionalFormatting>
  <conditionalFormatting sqref="G6">
    <cfRule type="cellIs" dxfId="495" priority="525" stopIfTrue="1" operator="equal">
      <formula>"þ"</formula>
    </cfRule>
  </conditionalFormatting>
  <conditionalFormatting sqref="G6">
    <cfRule type="cellIs" dxfId="494" priority="514" stopIfTrue="1" operator="equal">
      <formula>"þ"</formula>
    </cfRule>
  </conditionalFormatting>
  <conditionalFormatting sqref="G6">
    <cfRule type="cellIs" dxfId="493" priority="513" stopIfTrue="1" operator="equal">
      <formula>"þ"</formula>
    </cfRule>
  </conditionalFormatting>
  <conditionalFormatting sqref="G6">
    <cfRule type="cellIs" dxfId="492" priority="512" stopIfTrue="1" operator="equal">
      <formula>"þ"</formula>
    </cfRule>
  </conditionalFormatting>
  <conditionalFormatting sqref="H6">
    <cfRule type="cellIs" dxfId="491" priority="511" stopIfTrue="1" operator="equal">
      <formula>"þ"</formula>
    </cfRule>
  </conditionalFormatting>
  <conditionalFormatting sqref="H6">
    <cfRule type="cellIs" dxfId="490" priority="510" stopIfTrue="1" operator="equal">
      <formula>"þ"</formula>
    </cfRule>
  </conditionalFormatting>
  <conditionalFormatting sqref="H6">
    <cfRule type="cellIs" dxfId="489" priority="509" stopIfTrue="1" operator="equal">
      <formula>"þ"</formula>
    </cfRule>
  </conditionalFormatting>
  <conditionalFormatting sqref="H6">
    <cfRule type="cellIs" dxfId="488" priority="508" stopIfTrue="1" operator="equal">
      <formula>"þ"</formula>
    </cfRule>
  </conditionalFormatting>
  <conditionalFormatting sqref="H6">
    <cfRule type="cellIs" dxfId="487" priority="507" stopIfTrue="1" operator="equal">
      <formula>"þ"</formula>
    </cfRule>
  </conditionalFormatting>
  <conditionalFormatting sqref="H6">
    <cfRule type="cellIs" dxfId="486" priority="506" stopIfTrue="1" operator="equal">
      <formula>"þ"</formula>
    </cfRule>
  </conditionalFormatting>
  <conditionalFormatting sqref="E6">
    <cfRule type="cellIs" dxfId="485" priority="505" stopIfTrue="1" operator="equal">
      <formula>"þ"</formula>
    </cfRule>
  </conditionalFormatting>
  <conditionalFormatting sqref="E6">
    <cfRule type="cellIs" dxfId="484" priority="504" stopIfTrue="1" operator="equal">
      <formula>"þ"</formula>
    </cfRule>
  </conditionalFormatting>
  <conditionalFormatting sqref="E6">
    <cfRule type="cellIs" dxfId="483" priority="503" stopIfTrue="1" operator="equal">
      <formula>"þ"</formula>
    </cfRule>
  </conditionalFormatting>
  <conditionalFormatting sqref="E6">
    <cfRule type="cellIs" dxfId="482" priority="502" stopIfTrue="1" operator="equal">
      <formula>"þ"</formula>
    </cfRule>
  </conditionalFormatting>
  <conditionalFormatting sqref="E6">
    <cfRule type="cellIs" dxfId="481" priority="501" stopIfTrue="1" operator="equal">
      <formula>"þ"</formula>
    </cfRule>
  </conditionalFormatting>
  <conditionalFormatting sqref="E6">
    <cfRule type="cellIs" dxfId="480" priority="500" stopIfTrue="1" operator="equal">
      <formula>"þ"</formula>
    </cfRule>
  </conditionalFormatting>
  <conditionalFormatting sqref="E6">
    <cfRule type="cellIs" dxfId="479" priority="499" stopIfTrue="1" operator="equal">
      <formula>"þ"</formula>
    </cfRule>
  </conditionalFormatting>
  <conditionalFormatting sqref="E6">
    <cfRule type="cellIs" dxfId="478" priority="498" stopIfTrue="1" operator="equal">
      <formula>"þ"</formula>
    </cfRule>
  </conditionalFormatting>
  <conditionalFormatting sqref="F6">
    <cfRule type="cellIs" dxfId="477" priority="495" stopIfTrue="1" operator="equal">
      <formula>"þ"</formula>
    </cfRule>
  </conditionalFormatting>
  <conditionalFormatting sqref="F6">
    <cfRule type="cellIs" dxfId="476" priority="494" stopIfTrue="1" operator="equal">
      <formula>"þ"</formula>
    </cfRule>
  </conditionalFormatting>
  <conditionalFormatting sqref="F6">
    <cfRule type="cellIs" dxfId="475" priority="493" stopIfTrue="1" operator="equal">
      <formula>"þ"</formula>
    </cfRule>
  </conditionalFormatting>
  <conditionalFormatting sqref="F6">
    <cfRule type="cellIs" dxfId="474" priority="492" stopIfTrue="1" operator="equal">
      <formula>"þ"</formula>
    </cfRule>
  </conditionalFormatting>
  <conditionalFormatting sqref="F6">
    <cfRule type="cellIs" dxfId="473" priority="491" stopIfTrue="1" operator="equal">
      <formula>"þ"</formula>
    </cfRule>
  </conditionalFormatting>
  <conditionalFormatting sqref="F6">
    <cfRule type="cellIs" dxfId="472" priority="490" stopIfTrue="1" operator="equal">
      <formula>"þ"</formula>
    </cfRule>
  </conditionalFormatting>
  <conditionalFormatting sqref="F6">
    <cfRule type="cellIs" dxfId="471" priority="489" stopIfTrue="1" operator="equal">
      <formula>"þ"</formula>
    </cfRule>
  </conditionalFormatting>
  <conditionalFormatting sqref="F6">
    <cfRule type="cellIs" dxfId="470" priority="488" stopIfTrue="1" operator="equal">
      <formula>"þ"</formula>
    </cfRule>
  </conditionalFormatting>
  <conditionalFormatting sqref="F8">
    <cfRule type="cellIs" dxfId="469" priority="487" stopIfTrue="1" operator="equal">
      <formula>"þ"</formula>
    </cfRule>
  </conditionalFormatting>
  <conditionalFormatting sqref="F8">
    <cfRule type="cellIs" dxfId="468" priority="486" stopIfTrue="1" operator="equal">
      <formula>"þ"</formula>
    </cfRule>
  </conditionalFormatting>
  <conditionalFormatting sqref="E8">
    <cfRule type="cellIs" dxfId="467" priority="485" stopIfTrue="1" operator="equal">
      <formula>"þ"</formula>
    </cfRule>
  </conditionalFormatting>
  <conditionalFormatting sqref="E8">
    <cfRule type="cellIs" dxfId="466" priority="484" stopIfTrue="1" operator="equal">
      <formula>"þ"</formula>
    </cfRule>
  </conditionalFormatting>
  <conditionalFormatting sqref="G8">
    <cfRule type="cellIs" dxfId="465" priority="483" stopIfTrue="1" operator="equal">
      <formula>"þ"</formula>
    </cfRule>
  </conditionalFormatting>
  <conditionalFormatting sqref="G8">
    <cfRule type="cellIs" dxfId="464" priority="482" stopIfTrue="1" operator="equal">
      <formula>"þ"</formula>
    </cfRule>
  </conditionalFormatting>
  <conditionalFormatting sqref="M5">
    <cfRule type="cellIs" dxfId="463" priority="481" stopIfTrue="1" operator="equal">
      <formula>"þ"</formula>
    </cfRule>
  </conditionalFormatting>
  <conditionalFormatting sqref="K5">
    <cfRule type="cellIs" dxfId="462" priority="480" operator="lessThan">
      <formula>$P$1</formula>
    </cfRule>
  </conditionalFormatting>
  <conditionalFormatting sqref="H5">
    <cfRule type="cellIs" dxfId="461" priority="473" stopIfTrue="1" operator="equal">
      <formula>"þ"</formula>
    </cfRule>
  </conditionalFormatting>
  <conditionalFormatting sqref="H5">
    <cfRule type="cellIs" dxfId="460" priority="472" stopIfTrue="1" operator="equal">
      <formula>"þ"</formula>
    </cfRule>
  </conditionalFormatting>
  <conditionalFormatting sqref="H5">
    <cfRule type="cellIs" dxfId="459" priority="465" stopIfTrue="1" operator="equal">
      <formula>"þ"</formula>
    </cfRule>
  </conditionalFormatting>
  <conditionalFormatting sqref="H5">
    <cfRule type="cellIs" dxfId="458" priority="464" stopIfTrue="1" operator="equal">
      <formula>"þ"</formula>
    </cfRule>
  </conditionalFormatting>
  <conditionalFormatting sqref="H5">
    <cfRule type="cellIs" dxfId="457" priority="463" stopIfTrue="1" operator="equal">
      <formula>"þ"</formula>
    </cfRule>
  </conditionalFormatting>
  <conditionalFormatting sqref="H5">
    <cfRule type="cellIs" dxfId="456" priority="462" stopIfTrue="1" operator="equal">
      <formula>"þ"</formula>
    </cfRule>
  </conditionalFormatting>
  <conditionalFormatting sqref="H5">
    <cfRule type="cellIs" dxfId="455" priority="461" stopIfTrue="1" operator="equal">
      <formula>"þ"</formula>
    </cfRule>
  </conditionalFormatting>
  <conditionalFormatting sqref="H5">
    <cfRule type="cellIs" dxfId="454" priority="460" stopIfTrue="1" operator="equal">
      <formula>"þ"</formula>
    </cfRule>
  </conditionalFormatting>
  <conditionalFormatting sqref="E5">
    <cfRule type="cellIs" dxfId="453" priority="459" stopIfTrue="1" operator="equal">
      <formula>"þ"</formula>
    </cfRule>
  </conditionalFormatting>
  <conditionalFormatting sqref="E5">
    <cfRule type="cellIs" dxfId="452" priority="458" stopIfTrue="1" operator="equal">
      <formula>"þ"</formula>
    </cfRule>
  </conditionalFormatting>
  <conditionalFormatting sqref="E5">
    <cfRule type="cellIs" dxfId="451" priority="457" stopIfTrue="1" operator="equal">
      <formula>"þ"</formula>
    </cfRule>
  </conditionalFormatting>
  <conditionalFormatting sqref="E5">
    <cfRule type="cellIs" dxfId="450" priority="456" stopIfTrue="1" operator="equal">
      <formula>"þ"</formula>
    </cfRule>
  </conditionalFormatting>
  <conditionalFormatting sqref="E5">
    <cfRule type="cellIs" dxfId="449" priority="455" stopIfTrue="1" operator="equal">
      <formula>"þ"</formula>
    </cfRule>
  </conditionalFormatting>
  <conditionalFormatting sqref="E5">
    <cfRule type="cellIs" dxfId="448" priority="454" stopIfTrue="1" operator="equal">
      <formula>"þ"</formula>
    </cfRule>
  </conditionalFormatting>
  <conditionalFormatting sqref="E5">
    <cfRule type="cellIs" dxfId="447" priority="453" stopIfTrue="1" operator="equal">
      <formula>"þ"</formula>
    </cfRule>
  </conditionalFormatting>
  <conditionalFormatting sqref="E5">
    <cfRule type="cellIs" dxfId="446" priority="452" stopIfTrue="1" operator="equal">
      <formula>"þ"</formula>
    </cfRule>
  </conditionalFormatting>
  <conditionalFormatting sqref="F5">
    <cfRule type="cellIs" dxfId="445" priority="449" stopIfTrue="1" operator="equal">
      <formula>"þ"</formula>
    </cfRule>
  </conditionalFormatting>
  <conditionalFormatting sqref="F5">
    <cfRule type="cellIs" dxfId="444" priority="448" stopIfTrue="1" operator="equal">
      <formula>"þ"</formula>
    </cfRule>
  </conditionalFormatting>
  <conditionalFormatting sqref="F5">
    <cfRule type="cellIs" dxfId="443" priority="447" stopIfTrue="1" operator="equal">
      <formula>"þ"</formula>
    </cfRule>
  </conditionalFormatting>
  <conditionalFormatting sqref="F5">
    <cfRule type="cellIs" dxfId="442" priority="446" stopIfTrue="1" operator="equal">
      <formula>"þ"</formula>
    </cfRule>
  </conditionalFormatting>
  <conditionalFormatting sqref="F5">
    <cfRule type="cellIs" dxfId="441" priority="445" stopIfTrue="1" operator="equal">
      <formula>"þ"</formula>
    </cfRule>
  </conditionalFormatting>
  <conditionalFormatting sqref="F5">
    <cfRule type="cellIs" dxfId="440" priority="444" stopIfTrue="1" operator="equal">
      <formula>"þ"</formula>
    </cfRule>
  </conditionalFormatting>
  <conditionalFormatting sqref="F5">
    <cfRule type="cellIs" dxfId="439" priority="443" stopIfTrue="1" operator="equal">
      <formula>"þ"</formula>
    </cfRule>
  </conditionalFormatting>
  <conditionalFormatting sqref="F5">
    <cfRule type="cellIs" dxfId="438" priority="442" stopIfTrue="1" operator="equal">
      <formula>"þ"</formula>
    </cfRule>
  </conditionalFormatting>
  <conditionalFormatting sqref="M5">
    <cfRule type="cellIs" dxfId="437" priority="441" stopIfTrue="1" operator="equal">
      <formula>"þ"</formula>
    </cfRule>
  </conditionalFormatting>
  <conditionalFormatting sqref="K5">
    <cfRule type="cellIs" dxfId="436" priority="440" operator="lessThan">
      <formula>$P$1</formula>
    </cfRule>
  </conditionalFormatting>
  <conditionalFormatting sqref="H5">
    <cfRule type="cellIs" dxfId="435" priority="433" stopIfTrue="1" operator="equal">
      <formula>"þ"</formula>
    </cfRule>
  </conditionalFormatting>
  <conditionalFormatting sqref="H5">
    <cfRule type="cellIs" dxfId="434" priority="432" stopIfTrue="1" operator="equal">
      <formula>"þ"</formula>
    </cfRule>
  </conditionalFormatting>
  <conditionalFormatting sqref="H5">
    <cfRule type="cellIs" dxfId="433" priority="425" stopIfTrue="1" operator="equal">
      <formula>"þ"</formula>
    </cfRule>
  </conditionalFormatting>
  <conditionalFormatting sqref="H5">
    <cfRule type="cellIs" dxfId="432" priority="424" stopIfTrue="1" operator="equal">
      <formula>"þ"</formula>
    </cfRule>
  </conditionalFormatting>
  <conditionalFormatting sqref="H5">
    <cfRule type="cellIs" dxfId="431" priority="423" stopIfTrue="1" operator="equal">
      <formula>"þ"</formula>
    </cfRule>
  </conditionalFormatting>
  <conditionalFormatting sqref="H5">
    <cfRule type="cellIs" dxfId="430" priority="422" stopIfTrue="1" operator="equal">
      <formula>"þ"</formula>
    </cfRule>
  </conditionalFormatting>
  <conditionalFormatting sqref="H5">
    <cfRule type="cellIs" dxfId="429" priority="421" stopIfTrue="1" operator="equal">
      <formula>"þ"</formula>
    </cfRule>
  </conditionalFormatting>
  <conditionalFormatting sqref="H5">
    <cfRule type="cellIs" dxfId="428" priority="420" stopIfTrue="1" operator="equal">
      <formula>"þ"</formula>
    </cfRule>
  </conditionalFormatting>
  <conditionalFormatting sqref="E5">
    <cfRule type="cellIs" dxfId="427" priority="419" stopIfTrue="1" operator="equal">
      <formula>"þ"</formula>
    </cfRule>
  </conditionalFormatting>
  <conditionalFormatting sqref="E5">
    <cfRule type="cellIs" dxfId="426" priority="418" stopIfTrue="1" operator="equal">
      <formula>"þ"</formula>
    </cfRule>
  </conditionalFormatting>
  <conditionalFormatting sqref="E5">
    <cfRule type="cellIs" dxfId="425" priority="417" stopIfTrue="1" operator="equal">
      <formula>"þ"</formula>
    </cfRule>
  </conditionalFormatting>
  <conditionalFormatting sqref="E5">
    <cfRule type="cellIs" dxfId="424" priority="416" stopIfTrue="1" operator="equal">
      <formula>"þ"</formula>
    </cfRule>
  </conditionalFormatting>
  <conditionalFormatting sqref="E5">
    <cfRule type="cellIs" dxfId="423" priority="415" stopIfTrue="1" operator="equal">
      <formula>"þ"</formula>
    </cfRule>
  </conditionalFormatting>
  <conditionalFormatting sqref="E5">
    <cfRule type="cellIs" dxfId="422" priority="414" stopIfTrue="1" operator="equal">
      <formula>"þ"</formula>
    </cfRule>
  </conditionalFormatting>
  <conditionalFormatting sqref="E5">
    <cfRule type="cellIs" dxfId="421" priority="413" stopIfTrue="1" operator="equal">
      <formula>"þ"</formula>
    </cfRule>
  </conditionalFormatting>
  <conditionalFormatting sqref="E5">
    <cfRule type="cellIs" dxfId="420" priority="412" stopIfTrue="1" operator="equal">
      <formula>"þ"</formula>
    </cfRule>
  </conditionalFormatting>
  <conditionalFormatting sqref="F5">
    <cfRule type="cellIs" dxfId="419" priority="409" stopIfTrue="1" operator="equal">
      <formula>"þ"</formula>
    </cfRule>
  </conditionalFormatting>
  <conditionalFormatting sqref="F5">
    <cfRule type="cellIs" dxfId="418" priority="408" stopIfTrue="1" operator="equal">
      <formula>"þ"</formula>
    </cfRule>
  </conditionalFormatting>
  <conditionalFormatting sqref="F5">
    <cfRule type="cellIs" dxfId="417" priority="407" stopIfTrue="1" operator="equal">
      <formula>"þ"</formula>
    </cfRule>
  </conditionalFormatting>
  <conditionalFormatting sqref="F5">
    <cfRule type="cellIs" dxfId="416" priority="406" stopIfTrue="1" operator="equal">
      <formula>"þ"</formula>
    </cfRule>
  </conditionalFormatting>
  <conditionalFormatting sqref="F5">
    <cfRule type="cellIs" dxfId="415" priority="405" stopIfTrue="1" operator="equal">
      <formula>"þ"</formula>
    </cfRule>
  </conditionalFormatting>
  <conditionalFormatting sqref="F5">
    <cfRule type="cellIs" dxfId="414" priority="404" stopIfTrue="1" operator="equal">
      <formula>"þ"</formula>
    </cfRule>
  </conditionalFormatting>
  <conditionalFormatting sqref="F5">
    <cfRule type="cellIs" dxfId="413" priority="403" stopIfTrue="1" operator="equal">
      <formula>"þ"</formula>
    </cfRule>
  </conditionalFormatting>
  <conditionalFormatting sqref="F5">
    <cfRule type="cellIs" dxfId="412" priority="402" stopIfTrue="1" operator="equal">
      <formula>"þ"</formula>
    </cfRule>
  </conditionalFormatting>
  <conditionalFormatting sqref="M12">
    <cfRule type="cellIs" dxfId="411" priority="401" stopIfTrue="1" operator="equal">
      <formula>"þ"</formula>
    </cfRule>
  </conditionalFormatting>
  <conditionalFormatting sqref="M12">
    <cfRule type="cellIs" dxfId="410" priority="400" stopIfTrue="1" operator="equal">
      <formula>"þ"</formula>
    </cfRule>
  </conditionalFormatting>
  <conditionalFormatting sqref="K12">
    <cfRule type="cellIs" dxfId="409" priority="399" operator="lessThan">
      <formula>$P$1</formula>
    </cfRule>
  </conditionalFormatting>
  <conditionalFormatting sqref="M14">
    <cfRule type="cellIs" dxfId="408" priority="398" stopIfTrue="1" operator="equal">
      <formula>"þ"</formula>
    </cfRule>
  </conditionalFormatting>
  <conditionalFormatting sqref="M14">
    <cfRule type="cellIs" dxfId="407" priority="397" stopIfTrue="1" operator="equal">
      <formula>"þ"</formula>
    </cfRule>
  </conditionalFormatting>
  <conditionalFormatting sqref="K14">
    <cfRule type="cellIs" dxfId="406" priority="396" operator="lessThan">
      <formula>$P$1</formula>
    </cfRule>
  </conditionalFormatting>
  <conditionalFormatting sqref="M7">
    <cfRule type="cellIs" dxfId="405" priority="365" stopIfTrue="1" operator="equal">
      <formula>"þ"</formula>
    </cfRule>
  </conditionalFormatting>
  <conditionalFormatting sqref="K7">
    <cfRule type="cellIs" dxfId="404" priority="364" operator="lessThan">
      <formula>$P$1</formula>
    </cfRule>
  </conditionalFormatting>
  <conditionalFormatting sqref="G7">
    <cfRule type="cellIs" dxfId="403" priority="361" stopIfTrue="1" operator="equal">
      <formula>"þ"</formula>
    </cfRule>
  </conditionalFormatting>
  <conditionalFormatting sqref="G7">
    <cfRule type="cellIs" dxfId="402" priority="360" stopIfTrue="1" operator="equal">
      <formula>"þ"</formula>
    </cfRule>
  </conditionalFormatting>
  <conditionalFormatting sqref="G7">
    <cfRule type="cellIs" dxfId="401" priority="359" stopIfTrue="1" operator="equal">
      <formula>"þ"</formula>
    </cfRule>
  </conditionalFormatting>
  <conditionalFormatting sqref="G7">
    <cfRule type="cellIs" dxfId="400" priority="358" stopIfTrue="1" operator="equal">
      <formula>"þ"</formula>
    </cfRule>
  </conditionalFormatting>
  <conditionalFormatting sqref="G7">
    <cfRule type="cellIs" dxfId="399" priority="362" stopIfTrue="1" operator="equal">
      <formula>"þ"</formula>
    </cfRule>
  </conditionalFormatting>
  <conditionalFormatting sqref="H7">
    <cfRule type="cellIs" dxfId="398" priority="357" stopIfTrue="1" operator="equal">
      <formula>"þ"</formula>
    </cfRule>
  </conditionalFormatting>
  <conditionalFormatting sqref="H7">
    <cfRule type="cellIs" dxfId="397" priority="356" stopIfTrue="1" operator="equal">
      <formula>"þ"</formula>
    </cfRule>
  </conditionalFormatting>
  <conditionalFormatting sqref="G7">
    <cfRule type="cellIs" dxfId="396" priority="355" stopIfTrue="1" operator="equal">
      <formula>"þ"</formula>
    </cfRule>
  </conditionalFormatting>
  <conditionalFormatting sqref="G7">
    <cfRule type="cellIs" dxfId="395" priority="354" stopIfTrue="1" operator="equal">
      <formula>"þ"</formula>
    </cfRule>
  </conditionalFormatting>
  <conditionalFormatting sqref="G7">
    <cfRule type="cellIs" dxfId="394" priority="353" stopIfTrue="1" operator="equal">
      <formula>"þ"</formula>
    </cfRule>
  </conditionalFormatting>
  <conditionalFormatting sqref="G7">
    <cfRule type="cellIs" dxfId="393" priority="363" stopIfTrue="1" operator="equal">
      <formula>"þ"</formula>
    </cfRule>
  </conditionalFormatting>
  <conditionalFormatting sqref="G7">
    <cfRule type="cellIs" dxfId="392" priority="352" stopIfTrue="1" operator="equal">
      <formula>"þ"</formula>
    </cfRule>
  </conditionalFormatting>
  <conditionalFormatting sqref="G7">
    <cfRule type="cellIs" dxfId="391" priority="351" stopIfTrue="1" operator="equal">
      <formula>"þ"</formula>
    </cfRule>
  </conditionalFormatting>
  <conditionalFormatting sqref="G7">
    <cfRule type="cellIs" dxfId="390" priority="350" stopIfTrue="1" operator="equal">
      <formula>"þ"</formula>
    </cfRule>
  </conditionalFormatting>
  <conditionalFormatting sqref="H7">
    <cfRule type="cellIs" dxfId="389" priority="349" stopIfTrue="1" operator="equal">
      <formula>"þ"</formula>
    </cfRule>
  </conditionalFormatting>
  <conditionalFormatting sqref="H7">
    <cfRule type="cellIs" dxfId="388" priority="348" stopIfTrue="1" operator="equal">
      <formula>"þ"</formula>
    </cfRule>
  </conditionalFormatting>
  <conditionalFormatting sqref="H7">
    <cfRule type="cellIs" dxfId="387" priority="347" stopIfTrue="1" operator="equal">
      <formula>"þ"</formula>
    </cfRule>
  </conditionalFormatting>
  <conditionalFormatting sqref="H7">
    <cfRule type="cellIs" dxfId="386" priority="346" stopIfTrue="1" operator="equal">
      <formula>"þ"</formula>
    </cfRule>
  </conditionalFormatting>
  <conditionalFormatting sqref="H7">
    <cfRule type="cellIs" dxfId="385" priority="345" stopIfTrue="1" operator="equal">
      <formula>"þ"</formula>
    </cfRule>
  </conditionalFormatting>
  <conditionalFormatting sqref="H7">
    <cfRule type="cellIs" dxfId="384" priority="344" stopIfTrue="1" operator="equal">
      <formula>"þ"</formula>
    </cfRule>
  </conditionalFormatting>
  <conditionalFormatting sqref="E7">
    <cfRule type="cellIs" dxfId="383" priority="343" stopIfTrue="1" operator="equal">
      <formula>"þ"</formula>
    </cfRule>
  </conditionalFormatting>
  <conditionalFormatting sqref="E7">
    <cfRule type="cellIs" dxfId="382" priority="342" stopIfTrue="1" operator="equal">
      <formula>"þ"</formula>
    </cfRule>
  </conditionalFormatting>
  <conditionalFormatting sqref="E7">
    <cfRule type="cellIs" dxfId="381" priority="341" stopIfTrue="1" operator="equal">
      <formula>"þ"</formula>
    </cfRule>
  </conditionalFormatting>
  <conditionalFormatting sqref="E7">
    <cfRule type="cellIs" dxfId="380" priority="340" stopIfTrue="1" operator="equal">
      <formula>"þ"</formula>
    </cfRule>
  </conditionalFormatting>
  <conditionalFormatting sqref="E7">
    <cfRule type="cellIs" dxfId="379" priority="339" stopIfTrue="1" operator="equal">
      <formula>"þ"</formula>
    </cfRule>
  </conditionalFormatting>
  <conditionalFormatting sqref="E7">
    <cfRule type="cellIs" dxfId="378" priority="338" stopIfTrue="1" operator="equal">
      <formula>"þ"</formula>
    </cfRule>
  </conditionalFormatting>
  <conditionalFormatting sqref="E7">
    <cfRule type="cellIs" dxfId="377" priority="337" stopIfTrue="1" operator="equal">
      <formula>"þ"</formula>
    </cfRule>
  </conditionalFormatting>
  <conditionalFormatting sqref="E7">
    <cfRule type="cellIs" dxfId="376" priority="336" stopIfTrue="1" operator="equal">
      <formula>"þ"</formula>
    </cfRule>
  </conditionalFormatting>
  <conditionalFormatting sqref="F7">
    <cfRule type="cellIs" dxfId="375" priority="333" stopIfTrue="1" operator="equal">
      <formula>"þ"</formula>
    </cfRule>
  </conditionalFormatting>
  <conditionalFormatting sqref="F7">
    <cfRule type="cellIs" dxfId="374" priority="332" stopIfTrue="1" operator="equal">
      <formula>"þ"</formula>
    </cfRule>
  </conditionalFormatting>
  <conditionalFormatting sqref="F7">
    <cfRule type="cellIs" dxfId="373" priority="331" stopIfTrue="1" operator="equal">
      <formula>"þ"</formula>
    </cfRule>
  </conditionalFormatting>
  <conditionalFormatting sqref="F7">
    <cfRule type="cellIs" dxfId="372" priority="330" stopIfTrue="1" operator="equal">
      <formula>"þ"</formula>
    </cfRule>
  </conditionalFormatting>
  <conditionalFormatting sqref="F7">
    <cfRule type="cellIs" dxfId="371" priority="329" stopIfTrue="1" operator="equal">
      <formula>"þ"</formula>
    </cfRule>
  </conditionalFormatting>
  <conditionalFormatting sqref="F7">
    <cfRule type="cellIs" dxfId="370" priority="328" stopIfTrue="1" operator="equal">
      <formula>"þ"</formula>
    </cfRule>
  </conditionalFormatting>
  <conditionalFormatting sqref="F7">
    <cfRule type="cellIs" dxfId="369" priority="327" stopIfTrue="1" operator="equal">
      <formula>"þ"</formula>
    </cfRule>
  </conditionalFormatting>
  <conditionalFormatting sqref="F7">
    <cfRule type="cellIs" dxfId="368" priority="326" stopIfTrue="1" operator="equal">
      <formula>"þ"</formula>
    </cfRule>
  </conditionalFormatting>
  <conditionalFormatting sqref="M7">
    <cfRule type="cellIs" dxfId="367" priority="325" stopIfTrue="1" operator="equal">
      <formula>"þ"</formula>
    </cfRule>
  </conditionalFormatting>
  <conditionalFormatting sqref="K7">
    <cfRule type="cellIs" dxfId="366" priority="324" operator="lessThan">
      <formula>$P$1</formula>
    </cfRule>
  </conditionalFormatting>
  <conditionalFormatting sqref="G7">
    <cfRule type="cellIs" dxfId="365" priority="321" stopIfTrue="1" operator="equal">
      <formula>"þ"</formula>
    </cfRule>
  </conditionalFormatting>
  <conditionalFormatting sqref="G7">
    <cfRule type="cellIs" dxfId="364" priority="320" stopIfTrue="1" operator="equal">
      <formula>"þ"</formula>
    </cfRule>
  </conditionalFormatting>
  <conditionalFormatting sqref="G7">
    <cfRule type="cellIs" dxfId="363" priority="319" stopIfTrue="1" operator="equal">
      <formula>"þ"</formula>
    </cfRule>
  </conditionalFormatting>
  <conditionalFormatting sqref="G7">
    <cfRule type="cellIs" dxfId="362" priority="318" stopIfTrue="1" operator="equal">
      <formula>"þ"</formula>
    </cfRule>
  </conditionalFormatting>
  <conditionalFormatting sqref="G7">
    <cfRule type="cellIs" dxfId="361" priority="322" stopIfTrue="1" operator="equal">
      <formula>"þ"</formula>
    </cfRule>
  </conditionalFormatting>
  <conditionalFormatting sqref="H7">
    <cfRule type="cellIs" dxfId="360" priority="317" stopIfTrue="1" operator="equal">
      <formula>"þ"</formula>
    </cfRule>
  </conditionalFormatting>
  <conditionalFormatting sqref="H7">
    <cfRule type="cellIs" dxfId="359" priority="316" stopIfTrue="1" operator="equal">
      <formula>"þ"</formula>
    </cfRule>
  </conditionalFormatting>
  <conditionalFormatting sqref="G7">
    <cfRule type="cellIs" dxfId="358" priority="315" stopIfTrue="1" operator="equal">
      <formula>"þ"</formula>
    </cfRule>
  </conditionalFormatting>
  <conditionalFormatting sqref="G7">
    <cfRule type="cellIs" dxfId="357" priority="314" stopIfTrue="1" operator="equal">
      <formula>"þ"</formula>
    </cfRule>
  </conditionalFormatting>
  <conditionalFormatting sqref="G7">
    <cfRule type="cellIs" dxfId="356" priority="313" stopIfTrue="1" operator="equal">
      <formula>"þ"</formula>
    </cfRule>
  </conditionalFormatting>
  <conditionalFormatting sqref="G7">
    <cfRule type="cellIs" dxfId="355" priority="323" stopIfTrue="1" operator="equal">
      <formula>"þ"</formula>
    </cfRule>
  </conditionalFormatting>
  <conditionalFormatting sqref="G7">
    <cfRule type="cellIs" dxfId="354" priority="312" stopIfTrue="1" operator="equal">
      <formula>"þ"</formula>
    </cfRule>
  </conditionalFormatting>
  <conditionalFormatting sqref="G7">
    <cfRule type="cellIs" dxfId="353" priority="311" stopIfTrue="1" operator="equal">
      <formula>"þ"</formula>
    </cfRule>
  </conditionalFormatting>
  <conditionalFormatting sqref="G7">
    <cfRule type="cellIs" dxfId="352" priority="310" stopIfTrue="1" operator="equal">
      <formula>"þ"</formula>
    </cfRule>
  </conditionalFormatting>
  <conditionalFormatting sqref="H7">
    <cfRule type="cellIs" dxfId="351" priority="309" stopIfTrue="1" operator="equal">
      <formula>"þ"</formula>
    </cfRule>
  </conditionalFormatting>
  <conditionalFormatting sqref="H7">
    <cfRule type="cellIs" dxfId="350" priority="308" stopIfTrue="1" operator="equal">
      <formula>"þ"</formula>
    </cfRule>
  </conditionalFormatting>
  <conditionalFormatting sqref="H7">
    <cfRule type="cellIs" dxfId="349" priority="307" stopIfTrue="1" operator="equal">
      <formula>"þ"</formula>
    </cfRule>
  </conditionalFormatting>
  <conditionalFormatting sqref="H7">
    <cfRule type="cellIs" dxfId="348" priority="306" stopIfTrue="1" operator="equal">
      <formula>"þ"</formula>
    </cfRule>
  </conditionalFormatting>
  <conditionalFormatting sqref="H7">
    <cfRule type="cellIs" dxfId="347" priority="305" stopIfTrue="1" operator="equal">
      <formula>"þ"</formula>
    </cfRule>
  </conditionalFormatting>
  <conditionalFormatting sqref="H7">
    <cfRule type="cellIs" dxfId="346" priority="304" stopIfTrue="1" operator="equal">
      <formula>"þ"</formula>
    </cfRule>
  </conditionalFormatting>
  <conditionalFormatting sqref="E7">
    <cfRule type="cellIs" dxfId="345" priority="303" stopIfTrue="1" operator="equal">
      <formula>"þ"</formula>
    </cfRule>
  </conditionalFormatting>
  <conditionalFormatting sqref="E7">
    <cfRule type="cellIs" dxfId="344" priority="302" stopIfTrue="1" operator="equal">
      <formula>"þ"</formula>
    </cfRule>
  </conditionalFormatting>
  <conditionalFormatting sqref="E7">
    <cfRule type="cellIs" dxfId="343" priority="301" stopIfTrue="1" operator="equal">
      <formula>"þ"</formula>
    </cfRule>
  </conditionalFormatting>
  <conditionalFormatting sqref="E7">
    <cfRule type="cellIs" dxfId="342" priority="300" stopIfTrue="1" operator="equal">
      <formula>"þ"</formula>
    </cfRule>
  </conditionalFormatting>
  <conditionalFormatting sqref="E7">
    <cfRule type="cellIs" dxfId="341" priority="299" stopIfTrue="1" operator="equal">
      <formula>"þ"</formula>
    </cfRule>
  </conditionalFormatting>
  <conditionalFormatting sqref="E7">
    <cfRule type="cellIs" dxfId="340" priority="298" stopIfTrue="1" operator="equal">
      <formula>"þ"</formula>
    </cfRule>
  </conditionalFormatting>
  <conditionalFormatting sqref="E7">
    <cfRule type="cellIs" dxfId="339" priority="297" stopIfTrue="1" operator="equal">
      <formula>"þ"</formula>
    </cfRule>
  </conditionalFormatting>
  <conditionalFormatting sqref="E7">
    <cfRule type="cellIs" dxfId="338" priority="296" stopIfTrue="1" operator="equal">
      <formula>"þ"</formula>
    </cfRule>
  </conditionalFormatting>
  <conditionalFormatting sqref="F7">
    <cfRule type="cellIs" dxfId="337" priority="293" stopIfTrue="1" operator="equal">
      <formula>"þ"</formula>
    </cfRule>
  </conditionalFormatting>
  <conditionalFormatting sqref="F7">
    <cfRule type="cellIs" dxfId="336" priority="292" stopIfTrue="1" operator="equal">
      <formula>"þ"</formula>
    </cfRule>
  </conditionalFormatting>
  <conditionalFormatting sqref="F7">
    <cfRule type="cellIs" dxfId="335" priority="291" stopIfTrue="1" operator="equal">
      <formula>"þ"</formula>
    </cfRule>
  </conditionalFormatting>
  <conditionalFormatting sqref="F7">
    <cfRule type="cellIs" dxfId="334" priority="290" stopIfTrue="1" operator="equal">
      <formula>"þ"</formula>
    </cfRule>
  </conditionalFormatting>
  <conditionalFormatting sqref="F7">
    <cfRule type="cellIs" dxfId="333" priority="289" stopIfTrue="1" operator="equal">
      <formula>"þ"</formula>
    </cfRule>
  </conditionalFormatting>
  <conditionalFormatting sqref="F7">
    <cfRule type="cellIs" dxfId="332" priority="288" stopIfTrue="1" operator="equal">
      <formula>"þ"</formula>
    </cfRule>
  </conditionalFormatting>
  <conditionalFormatting sqref="F7">
    <cfRule type="cellIs" dxfId="331" priority="287" stopIfTrue="1" operator="equal">
      <formula>"þ"</formula>
    </cfRule>
  </conditionalFormatting>
  <conditionalFormatting sqref="F7">
    <cfRule type="cellIs" dxfId="330" priority="286" stopIfTrue="1" operator="equal">
      <formula>"þ"</formula>
    </cfRule>
  </conditionalFormatting>
  <conditionalFormatting sqref="G14">
    <cfRule type="cellIs" dxfId="329" priority="285" stopIfTrue="1" operator="equal">
      <formula>"þ"</formula>
    </cfRule>
  </conditionalFormatting>
  <conditionalFormatting sqref="G14">
    <cfRule type="cellIs" dxfId="328" priority="284" stopIfTrue="1" operator="equal">
      <formula>"þ"</formula>
    </cfRule>
  </conditionalFormatting>
  <conditionalFormatting sqref="G14">
    <cfRule type="cellIs" dxfId="327" priority="283" stopIfTrue="1" operator="equal">
      <formula>"þ"</formula>
    </cfRule>
  </conditionalFormatting>
  <conditionalFormatting sqref="G14">
    <cfRule type="cellIs" dxfId="326" priority="282" stopIfTrue="1" operator="equal">
      <formula>"þ"</formula>
    </cfRule>
  </conditionalFormatting>
  <conditionalFormatting sqref="G14">
    <cfRule type="cellIs" dxfId="325" priority="281" stopIfTrue="1" operator="equal">
      <formula>"þ"</formula>
    </cfRule>
  </conditionalFormatting>
  <conditionalFormatting sqref="G14">
    <cfRule type="cellIs" dxfId="324" priority="280" stopIfTrue="1" operator="equal">
      <formula>"þ"</formula>
    </cfRule>
  </conditionalFormatting>
  <conditionalFormatting sqref="G14">
    <cfRule type="cellIs" dxfId="323" priority="279" stopIfTrue="1" operator="equal">
      <formula>"þ"</formula>
    </cfRule>
  </conditionalFormatting>
  <conditionalFormatting sqref="G14">
    <cfRule type="cellIs" dxfId="322" priority="278" stopIfTrue="1" operator="equal">
      <formula>"þ"</formula>
    </cfRule>
  </conditionalFormatting>
  <conditionalFormatting sqref="G14">
    <cfRule type="cellIs" dxfId="321" priority="277" stopIfTrue="1" operator="equal">
      <formula>"þ"</formula>
    </cfRule>
  </conditionalFormatting>
  <conditionalFormatting sqref="G14">
    <cfRule type="cellIs" dxfId="320" priority="276" stopIfTrue="1" operator="equal">
      <formula>"þ"</formula>
    </cfRule>
  </conditionalFormatting>
  <conditionalFormatting sqref="G14">
    <cfRule type="cellIs" dxfId="319" priority="275" stopIfTrue="1" operator="equal">
      <formula>"þ"</formula>
    </cfRule>
  </conditionalFormatting>
  <conditionalFormatting sqref="G14">
    <cfRule type="cellIs" dxfId="318" priority="274" stopIfTrue="1" operator="equal">
      <formula>"þ"</formula>
    </cfRule>
  </conditionalFormatting>
  <conditionalFormatting sqref="M13">
    <cfRule type="cellIs" dxfId="317" priority="261" stopIfTrue="1" operator="equal">
      <formula>"þ"</formula>
    </cfRule>
  </conditionalFormatting>
  <conditionalFormatting sqref="M13">
    <cfRule type="cellIs" dxfId="316" priority="260" stopIfTrue="1" operator="equal">
      <formula>"þ"</formula>
    </cfRule>
  </conditionalFormatting>
  <conditionalFormatting sqref="K13">
    <cfRule type="cellIs" dxfId="315" priority="259" operator="lessThan">
      <formula>$P$1</formula>
    </cfRule>
  </conditionalFormatting>
  <conditionalFormatting sqref="E13:H13">
    <cfRule type="cellIs" dxfId="314" priority="258" stopIfTrue="1" operator="equal">
      <formula>"þ"</formula>
    </cfRule>
  </conditionalFormatting>
  <conditionalFormatting sqref="E13:H13">
    <cfRule type="cellIs" dxfId="313" priority="257" stopIfTrue="1" operator="equal">
      <formula>"þ"</formula>
    </cfRule>
  </conditionalFormatting>
  <conditionalFormatting sqref="E13:H13">
    <cfRule type="cellIs" dxfId="312" priority="256" stopIfTrue="1" operator="equal">
      <formula>"þ"</formula>
    </cfRule>
  </conditionalFormatting>
  <conditionalFormatting sqref="E13:H13">
    <cfRule type="cellIs" dxfId="311" priority="255" stopIfTrue="1" operator="equal">
      <formula>"þ"</formula>
    </cfRule>
  </conditionalFormatting>
  <conditionalFormatting sqref="E13:H13">
    <cfRule type="cellIs" dxfId="310" priority="254" stopIfTrue="1" operator="equal">
      <formula>"þ"</formula>
    </cfRule>
  </conditionalFormatting>
  <conditionalFormatting sqref="E13:H13">
    <cfRule type="cellIs" dxfId="309" priority="253" stopIfTrue="1" operator="equal">
      <formula>"þ"</formula>
    </cfRule>
  </conditionalFormatting>
  <conditionalFormatting sqref="E13:H13">
    <cfRule type="cellIs" dxfId="308" priority="252" stopIfTrue="1" operator="equal">
      <formula>"þ"</formula>
    </cfRule>
  </conditionalFormatting>
  <conditionalFormatting sqref="E13:H13">
    <cfRule type="cellIs" dxfId="307" priority="251" stopIfTrue="1" operator="equal">
      <formula>"þ"</formula>
    </cfRule>
  </conditionalFormatting>
  <conditionalFormatting sqref="F13">
    <cfRule type="cellIs" dxfId="306" priority="250" stopIfTrue="1" operator="equal">
      <formula>"þ"</formula>
    </cfRule>
  </conditionalFormatting>
  <conditionalFormatting sqref="F13">
    <cfRule type="cellIs" dxfId="305" priority="249" stopIfTrue="1" operator="equal">
      <formula>"þ"</formula>
    </cfRule>
  </conditionalFormatting>
  <conditionalFormatting sqref="F13">
    <cfRule type="cellIs" dxfId="304" priority="248" stopIfTrue="1" operator="equal">
      <formula>"þ"</formula>
    </cfRule>
  </conditionalFormatting>
  <conditionalFormatting sqref="F13">
    <cfRule type="cellIs" dxfId="303" priority="247" stopIfTrue="1" operator="equal">
      <formula>"þ"</formula>
    </cfRule>
  </conditionalFormatting>
  <conditionalFormatting sqref="F13">
    <cfRule type="cellIs" dxfId="302" priority="246" stopIfTrue="1" operator="equal">
      <formula>"þ"</formula>
    </cfRule>
  </conditionalFormatting>
  <conditionalFormatting sqref="F13">
    <cfRule type="cellIs" dxfId="301" priority="245" stopIfTrue="1" operator="equal">
      <formula>"þ"</formula>
    </cfRule>
  </conditionalFormatting>
  <conditionalFormatting sqref="F13">
    <cfRule type="cellIs" dxfId="300" priority="244" stopIfTrue="1" operator="equal">
      <formula>"þ"</formula>
    </cfRule>
  </conditionalFormatting>
  <conditionalFormatting sqref="F13">
    <cfRule type="cellIs" dxfId="299" priority="243" stopIfTrue="1" operator="equal">
      <formula>"þ"</formula>
    </cfRule>
  </conditionalFormatting>
  <conditionalFormatting sqref="M13">
    <cfRule type="cellIs" dxfId="298" priority="240" stopIfTrue="1" operator="equal">
      <formula>"þ"</formula>
    </cfRule>
  </conditionalFormatting>
  <conditionalFormatting sqref="M13">
    <cfRule type="cellIs" dxfId="297" priority="239" stopIfTrue="1" operator="equal">
      <formula>"þ"</formula>
    </cfRule>
  </conditionalFormatting>
  <conditionalFormatting sqref="K13">
    <cfRule type="cellIs" dxfId="296" priority="238" operator="lessThan">
      <formula>$P$1</formula>
    </cfRule>
  </conditionalFormatting>
  <conditionalFormatting sqref="G13">
    <cfRule type="cellIs" dxfId="295" priority="237" stopIfTrue="1" operator="equal">
      <formula>"þ"</formula>
    </cfRule>
  </conditionalFormatting>
  <conditionalFormatting sqref="G13">
    <cfRule type="cellIs" dxfId="294" priority="236" stopIfTrue="1" operator="equal">
      <formula>"þ"</formula>
    </cfRule>
  </conditionalFormatting>
  <conditionalFormatting sqref="F13">
    <cfRule type="cellIs" dxfId="293" priority="235" stopIfTrue="1" operator="equal">
      <formula>"þ"</formula>
    </cfRule>
  </conditionalFormatting>
  <conditionalFormatting sqref="F13">
    <cfRule type="cellIs" dxfId="292" priority="234" stopIfTrue="1" operator="equal">
      <formula>"þ"</formula>
    </cfRule>
  </conditionalFormatting>
  <conditionalFormatting sqref="F13">
    <cfRule type="cellIs" dxfId="291" priority="233" stopIfTrue="1" operator="equal">
      <formula>"þ"</formula>
    </cfRule>
  </conditionalFormatting>
  <conditionalFormatting sqref="F13">
    <cfRule type="cellIs" dxfId="290" priority="232" stopIfTrue="1" operator="equal">
      <formula>"þ"</formula>
    </cfRule>
  </conditionalFormatting>
  <conditionalFormatting sqref="F13">
    <cfRule type="cellIs" dxfId="289" priority="231" stopIfTrue="1" operator="equal">
      <formula>"þ"</formula>
    </cfRule>
  </conditionalFormatting>
  <conditionalFormatting sqref="F13">
    <cfRule type="cellIs" dxfId="288" priority="230" stopIfTrue="1" operator="equal">
      <formula>"þ"</formula>
    </cfRule>
  </conditionalFormatting>
  <conditionalFormatting sqref="F13">
    <cfRule type="cellIs" dxfId="287" priority="229" stopIfTrue="1" operator="equal">
      <formula>"þ"</formula>
    </cfRule>
  </conditionalFormatting>
  <conditionalFormatting sqref="F13">
    <cfRule type="cellIs" dxfId="286" priority="228" stopIfTrue="1" operator="equal">
      <formula>"þ"</formula>
    </cfRule>
  </conditionalFormatting>
  <conditionalFormatting sqref="F13">
    <cfRule type="cellIs" dxfId="285" priority="227" stopIfTrue="1" operator="equal">
      <formula>"þ"</formula>
    </cfRule>
  </conditionalFormatting>
  <conditionalFormatting sqref="F13">
    <cfRule type="cellIs" dxfId="284" priority="226" stopIfTrue="1" operator="equal">
      <formula>"þ"</formula>
    </cfRule>
  </conditionalFormatting>
  <conditionalFormatting sqref="G13">
    <cfRule type="cellIs" dxfId="283" priority="225" stopIfTrue="1" operator="equal">
      <formula>"þ"</formula>
    </cfRule>
  </conditionalFormatting>
  <conditionalFormatting sqref="G13">
    <cfRule type="cellIs" dxfId="282" priority="224" stopIfTrue="1" operator="equal">
      <formula>"þ"</formula>
    </cfRule>
  </conditionalFormatting>
  <conditionalFormatting sqref="G13">
    <cfRule type="cellIs" dxfId="281" priority="223" stopIfTrue="1" operator="equal">
      <formula>"þ"</formula>
    </cfRule>
  </conditionalFormatting>
  <conditionalFormatting sqref="G13">
    <cfRule type="cellIs" dxfId="280" priority="222" stopIfTrue="1" operator="equal">
      <formula>"þ"</formula>
    </cfRule>
  </conditionalFormatting>
  <conditionalFormatting sqref="G13">
    <cfRule type="cellIs" dxfId="279" priority="221" stopIfTrue="1" operator="equal">
      <formula>"þ"</formula>
    </cfRule>
  </conditionalFormatting>
  <conditionalFormatting sqref="G13">
    <cfRule type="cellIs" dxfId="278" priority="220" stopIfTrue="1" operator="equal">
      <formula>"þ"</formula>
    </cfRule>
  </conditionalFormatting>
  <conditionalFormatting sqref="G13">
    <cfRule type="cellIs" dxfId="277" priority="219" stopIfTrue="1" operator="equal">
      <formula>"þ"</formula>
    </cfRule>
  </conditionalFormatting>
  <conditionalFormatting sqref="G13">
    <cfRule type="cellIs" dxfId="276" priority="218" stopIfTrue="1" operator="equal">
      <formula>"þ"</formula>
    </cfRule>
  </conditionalFormatting>
  <conditionalFormatting sqref="G13">
    <cfRule type="cellIs" dxfId="275" priority="217" stopIfTrue="1" operator="equal">
      <formula>"þ"</formula>
    </cfRule>
  </conditionalFormatting>
  <conditionalFormatting sqref="G13">
    <cfRule type="cellIs" dxfId="274" priority="216" stopIfTrue="1" operator="equal">
      <formula>"þ"</formula>
    </cfRule>
  </conditionalFormatting>
  <conditionalFormatting sqref="F13">
    <cfRule type="cellIs" dxfId="273" priority="215" stopIfTrue="1" operator="equal">
      <formula>"þ"</formula>
    </cfRule>
  </conditionalFormatting>
  <conditionalFormatting sqref="F13">
    <cfRule type="cellIs" dxfId="272" priority="214" stopIfTrue="1" operator="equal">
      <formula>"þ"</formula>
    </cfRule>
  </conditionalFormatting>
  <conditionalFormatting sqref="F13">
    <cfRule type="cellIs" dxfId="271" priority="213" stopIfTrue="1" operator="equal">
      <formula>"þ"</formula>
    </cfRule>
  </conditionalFormatting>
  <conditionalFormatting sqref="F13">
    <cfRule type="cellIs" dxfId="270" priority="212" stopIfTrue="1" operator="equal">
      <formula>"þ"</formula>
    </cfRule>
  </conditionalFormatting>
  <conditionalFormatting sqref="F13">
    <cfRule type="cellIs" dxfId="269" priority="211" stopIfTrue="1" operator="equal">
      <formula>"þ"</formula>
    </cfRule>
  </conditionalFormatting>
  <conditionalFormatting sqref="F13">
    <cfRule type="cellIs" dxfId="268" priority="210" stopIfTrue="1" operator="equal">
      <formula>"þ"</formula>
    </cfRule>
  </conditionalFormatting>
  <conditionalFormatting sqref="F13">
    <cfRule type="cellIs" dxfId="267" priority="209" stopIfTrue="1" operator="equal">
      <formula>"þ"</formula>
    </cfRule>
  </conditionalFormatting>
  <conditionalFormatting sqref="F13">
    <cfRule type="cellIs" dxfId="266" priority="208" stopIfTrue="1" operator="equal">
      <formula>"þ"</formula>
    </cfRule>
  </conditionalFormatting>
  <conditionalFormatting sqref="F13">
    <cfRule type="cellIs" dxfId="265" priority="207" stopIfTrue="1" operator="equal">
      <formula>"þ"</formula>
    </cfRule>
  </conditionalFormatting>
  <conditionalFormatting sqref="F13">
    <cfRule type="cellIs" dxfId="264" priority="206" stopIfTrue="1" operator="equal">
      <formula>"þ"</formula>
    </cfRule>
  </conditionalFormatting>
  <conditionalFormatting sqref="F13">
    <cfRule type="cellIs" dxfId="263" priority="205" stopIfTrue="1" operator="equal">
      <formula>"þ"</formula>
    </cfRule>
  </conditionalFormatting>
  <conditionalFormatting sqref="F13">
    <cfRule type="cellIs" dxfId="262" priority="204" stopIfTrue="1" operator="equal">
      <formula>"þ"</formula>
    </cfRule>
  </conditionalFormatting>
  <conditionalFormatting sqref="F14">
    <cfRule type="cellIs" dxfId="261" priority="203" stopIfTrue="1" operator="equal">
      <formula>"þ"</formula>
    </cfRule>
  </conditionalFormatting>
  <conditionalFormatting sqref="F14">
    <cfRule type="cellIs" dxfId="260" priority="202" stopIfTrue="1" operator="equal">
      <formula>"þ"</formula>
    </cfRule>
  </conditionalFormatting>
  <conditionalFormatting sqref="F14">
    <cfRule type="cellIs" dxfId="259" priority="201" stopIfTrue="1" operator="equal">
      <formula>"þ"</formula>
    </cfRule>
  </conditionalFormatting>
  <conditionalFormatting sqref="F14">
    <cfRule type="cellIs" dxfId="258" priority="200" stopIfTrue="1" operator="equal">
      <formula>"þ"</formula>
    </cfRule>
  </conditionalFormatting>
  <conditionalFormatting sqref="F14">
    <cfRule type="cellIs" dxfId="257" priority="199" stopIfTrue="1" operator="equal">
      <formula>"þ"</formula>
    </cfRule>
  </conditionalFormatting>
  <conditionalFormatting sqref="F14">
    <cfRule type="cellIs" dxfId="256" priority="198" stopIfTrue="1" operator="equal">
      <formula>"þ"</formula>
    </cfRule>
  </conditionalFormatting>
  <conditionalFormatting sqref="F14">
    <cfRule type="cellIs" dxfId="255" priority="197" stopIfTrue="1" operator="equal">
      <formula>"þ"</formula>
    </cfRule>
  </conditionalFormatting>
  <conditionalFormatting sqref="F14">
    <cfRule type="cellIs" dxfId="254" priority="196" stopIfTrue="1" operator="equal">
      <formula>"þ"</formula>
    </cfRule>
  </conditionalFormatting>
  <conditionalFormatting sqref="F14">
    <cfRule type="cellIs" dxfId="253" priority="195" stopIfTrue="1" operator="equal">
      <formula>"þ"</formula>
    </cfRule>
  </conditionalFormatting>
  <conditionalFormatting sqref="F14">
    <cfRule type="cellIs" dxfId="252" priority="194" stopIfTrue="1" operator="equal">
      <formula>"þ"</formula>
    </cfRule>
  </conditionalFormatting>
  <conditionalFormatting sqref="F14">
    <cfRule type="cellIs" dxfId="251" priority="193" stopIfTrue="1" operator="equal">
      <formula>"þ"</formula>
    </cfRule>
  </conditionalFormatting>
  <conditionalFormatting sqref="F14">
    <cfRule type="cellIs" dxfId="250" priority="192" stopIfTrue="1" operator="equal">
      <formula>"þ"</formula>
    </cfRule>
  </conditionalFormatting>
  <conditionalFormatting sqref="F14">
    <cfRule type="cellIs" dxfId="249" priority="191" stopIfTrue="1" operator="equal">
      <formula>"þ"</formula>
    </cfRule>
  </conditionalFormatting>
  <conditionalFormatting sqref="F14">
    <cfRule type="cellIs" dxfId="248" priority="190" stopIfTrue="1" operator="equal">
      <formula>"þ"</formula>
    </cfRule>
  </conditionalFormatting>
  <conditionalFormatting sqref="F14">
    <cfRule type="cellIs" dxfId="247" priority="189" stopIfTrue="1" operator="equal">
      <formula>"þ"</formula>
    </cfRule>
  </conditionalFormatting>
  <conditionalFormatting sqref="F14">
    <cfRule type="cellIs" dxfId="246" priority="188" stopIfTrue="1" operator="equal">
      <formula>"þ"</formula>
    </cfRule>
  </conditionalFormatting>
  <conditionalFormatting sqref="F14">
    <cfRule type="cellIs" dxfId="245" priority="187" stopIfTrue="1" operator="equal">
      <formula>"þ"</formula>
    </cfRule>
  </conditionalFormatting>
  <conditionalFormatting sqref="F14">
    <cfRule type="cellIs" dxfId="244" priority="186" stopIfTrue="1" operator="equal">
      <formula>"þ"</formula>
    </cfRule>
  </conditionalFormatting>
  <conditionalFormatting sqref="F14">
    <cfRule type="cellIs" dxfId="243" priority="185" stopIfTrue="1" operator="equal">
      <formula>"þ"</formula>
    </cfRule>
  </conditionalFormatting>
  <conditionalFormatting sqref="F14">
    <cfRule type="cellIs" dxfId="242" priority="184" stopIfTrue="1" operator="equal">
      <formula>"þ"</formula>
    </cfRule>
  </conditionalFormatting>
  <conditionalFormatting sqref="F14">
    <cfRule type="cellIs" dxfId="241" priority="183" stopIfTrue="1" operator="equal">
      <formula>"þ"</formula>
    </cfRule>
  </conditionalFormatting>
  <conditionalFormatting sqref="F14">
    <cfRule type="cellIs" dxfId="240" priority="182" stopIfTrue="1" operator="equal">
      <formula>"þ"</formula>
    </cfRule>
  </conditionalFormatting>
  <conditionalFormatting sqref="F14">
    <cfRule type="cellIs" dxfId="239" priority="181" stopIfTrue="1" operator="equal">
      <formula>"þ"</formula>
    </cfRule>
  </conditionalFormatting>
  <conditionalFormatting sqref="F14">
    <cfRule type="cellIs" dxfId="238" priority="180" stopIfTrue="1" operator="equal">
      <formula>"þ"</formula>
    </cfRule>
  </conditionalFormatting>
  <conditionalFormatting sqref="F14">
    <cfRule type="cellIs" dxfId="237" priority="179" stopIfTrue="1" operator="equal">
      <formula>"þ"</formula>
    </cfRule>
  </conditionalFormatting>
  <conditionalFormatting sqref="F14">
    <cfRule type="cellIs" dxfId="236" priority="178" stopIfTrue="1" operator="equal">
      <formula>"þ"</formula>
    </cfRule>
  </conditionalFormatting>
  <conditionalFormatting sqref="F14">
    <cfRule type="cellIs" dxfId="235" priority="177" stopIfTrue="1" operator="equal">
      <formula>"þ"</formula>
    </cfRule>
  </conditionalFormatting>
  <conditionalFormatting sqref="F14">
    <cfRule type="cellIs" dxfId="234" priority="176" stopIfTrue="1" operator="equal">
      <formula>"þ"</formula>
    </cfRule>
  </conditionalFormatting>
  <conditionalFormatting sqref="F14">
    <cfRule type="cellIs" dxfId="233" priority="175" stopIfTrue="1" operator="equal">
      <formula>"þ"</formula>
    </cfRule>
  </conditionalFormatting>
  <conditionalFormatting sqref="F14">
    <cfRule type="cellIs" dxfId="232" priority="174" stopIfTrue="1" operator="equal">
      <formula>"þ"</formula>
    </cfRule>
  </conditionalFormatting>
  <conditionalFormatting sqref="F14">
    <cfRule type="cellIs" dxfId="231" priority="173" stopIfTrue="1" operator="equal">
      <formula>"þ"</formula>
    </cfRule>
  </conditionalFormatting>
  <conditionalFormatting sqref="F14">
    <cfRule type="cellIs" dxfId="230" priority="172" stopIfTrue="1" operator="equal">
      <formula>"þ"</formula>
    </cfRule>
  </conditionalFormatting>
  <conditionalFormatting sqref="F14">
    <cfRule type="cellIs" dxfId="229" priority="171" stopIfTrue="1" operator="equal">
      <formula>"þ"</formula>
    </cfRule>
  </conditionalFormatting>
  <conditionalFormatting sqref="F14">
    <cfRule type="cellIs" dxfId="228" priority="170" stopIfTrue="1" operator="equal">
      <formula>"þ"</formula>
    </cfRule>
  </conditionalFormatting>
  <conditionalFormatting sqref="F14">
    <cfRule type="cellIs" dxfId="227" priority="169" stopIfTrue="1" operator="equal">
      <formula>"þ"</formula>
    </cfRule>
  </conditionalFormatting>
  <conditionalFormatting sqref="F14">
    <cfRule type="cellIs" dxfId="226" priority="168" stopIfTrue="1" operator="equal">
      <formula>"þ"</formula>
    </cfRule>
  </conditionalFormatting>
  <conditionalFormatting sqref="F14">
    <cfRule type="cellIs" dxfId="225" priority="167" stopIfTrue="1" operator="equal">
      <formula>"þ"</formula>
    </cfRule>
  </conditionalFormatting>
  <conditionalFormatting sqref="F14">
    <cfRule type="cellIs" dxfId="224" priority="166" stopIfTrue="1" operator="equal">
      <formula>"þ"</formula>
    </cfRule>
  </conditionalFormatting>
  <conditionalFormatting sqref="G5">
    <cfRule type="cellIs" dxfId="223" priority="163" stopIfTrue="1" operator="equal">
      <formula>"þ"</formula>
    </cfRule>
  </conditionalFormatting>
  <conditionalFormatting sqref="G5">
    <cfRule type="cellIs" dxfId="222" priority="162" stopIfTrue="1" operator="equal">
      <formula>"þ"</formula>
    </cfRule>
  </conditionalFormatting>
  <conditionalFormatting sqref="G5">
    <cfRule type="cellIs" dxfId="221" priority="161" stopIfTrue="1" operator="equal">
      <formula>"þ"</formula>
    </cfRule>
  </conditionalFormatting>
  <conditionalFormatting sqref="G5">
    <cfRule type="cellIs" dxfId="220" priority="160" stopIfTrue="1" operator="equal">
      <formula>"þ"</formula>
    </cfRule>
  </conditionalFormatting>
  <conditionalFormatting sqref="G5">
    <cfRule type="cellIs" dxfId="219" priority="159" stopIfTrue="1" operator="equal">
      <formula>"þ"</formula>
    </cfRule>
  </conditionalFormatting>
  <conditionalFormatting sqref="G5">
    <cfRule type="cellIs" dxfId="218" priority="158" stopIfTrue="1" operator="equal">
      <formula>"þ"</formula>
    </cfRule>
  </conditionalFormatting>
  <conditionalFormatting sqref="G5">
    <cfRule type="cellIs" dxfId="217" priority="157" stopIfTrue="1" operator="equal">
      <formula>"þ"</formula>
    </cfRule>
  </conditionalFormatting>
  <conditionalFormatting sqref="G5">
    <cfRule type="cellIs" dxfId="216" priority="156" stopIfTrue="1" operator="equal">
      <formula>"þ"</formula>
    </cfRule>
  </conditionalFormatting>
  <conditionalFormatting sqref="G5">
    <cfRule type="cellIs" dxfId="215" priority="155" stopIfTrue="1" operator="equal">
      <formula>"þ"</formula>
    </cfRule>
  </conditionalFormatting>
  <conditionalFormatting sqref="G5">
    <cfRule type="cellIs" dxfId="214" priority="154" stopIfTrue="1" operator="equal">
      <formula>"þ"</formula>
    </cfRule>
  </conditionalFormatting>
  <conditionalFormatting sqref="G5">
    <cfRule type="cellIs" dxfId="213" priority="153" stopIfTrue="1" operator="equal">
      <formula>"þ"</formula>
    </cfRule>
  </conditionalFormatting>
  <conditionalFormatting sqref="G5">
    <cfRule type="cellIs" dxfId="212" priority="152" stopIfTrue="1" operator="equal">
      <formula>"þ"</formula>
    </cfRule>
  </conditionalFormatting>
  <conditionalFormatting sqref="G5">
    <cfRule type="cellIs" dxfId="211" priority="151" stopIfTrue="1" operator="equal">
      <formula>"þ"</formula>
    </cfRule>
  </conditionalFormatting>
  <conditionalFormatting sqref="G5">
    <cfRule type="cellIs" dxfId="210" priority="150" stopIfTrue="1" operator="equal">
      <formula>"þ"</formula>
    </cfRule>
  </conditionalFormatting>
  <conditionalFormatting sqref="G5">
    <cfRule type="cellIs" dxfId="209" priority="149" stopIfTrue="1" operator="equal">
      <formula>"þ"</formula>
    </cfRule>
  </conditionalFormatting>
  <conditionalFormatting sqref="G5">
    <cfRule type="cellIs" dxfId="208" priority="148" stopIfTrue="1" operator="equal">
      <formula>"þ"</formula>
    </cfRule>
  </conditionalFormatting>
  <conditionalFormatting sqref="L7">
    <cfRule type="cellIs" dxfId="207" priority="147" stopIfTrue="1" operator="equal">
      <formula>"þ"</formula>
    </cfRule>
  </conditionalFormatting>
  <conditionalFormatting sqref="L7">
    <cfRule type="cellIs" dxfId="206" priority="146" stopIfTrue="1" operator="equal">
      <formula>"þ"</formula>
    </cfRule>
  </conditionalFormatting>
  <conditionalFormatting sqref="F4">
    <cfRule type="cellIs" dxfId="205" priority="145" stopIfTrue="1" operator="equal">
      <formula>"þ"</formula>
    </cfRule>
  </conditionalFormatting>
  <conditionalFormatting sqref="L4:L5">
    <cfRule type="cellIs" dxfId="204" priority="144" stopIfTrue="1" operator="equal">
      <formula>"þ"</formula>
    </cfRule>
  </conditionalFormatting>
  <conditionalFormatting sqref="L4:L5">
    <cfRule type="cellIs" dxfId="203" priority="143" stopIfTrue="1" operator="equal">
      <formula>"þ"</formula>
    </cfRule>
  </conditionalFormatting>
  <conditionalFormatting sqref="F14">
    <cfRule type="cellIs" dxfId="202" priority="142" stopIfTrue="1" operator="equal">
      <formula>"þ"</formula>
    </cfRule>
  </conditionalFormatting>
  <conditionalFormatting sqref="F14">
    <cfRule type="cellIs" dxfId="201" priority="141" stopIfTrue="1" operator="equal">
      <formula>"þ"</formula>
    </cfRule>
  </conditionalFormatting>
  <conditionalFormatting sqref="F14">
    <cfRule type="cellIs" dxfId="200" priority="140" stopIfTrue="1" operator="equal">
      <formula>"þ"</formula>
    </cfRule>
  </conditionalFormatting>
  <conditionalFormatting sqref="F14">
    <cfRule type="cellIs" dxfId="199" priority="139" stopIfTrue="1" operator="equal">
      <formula>"þ"</formula>
    </cfRule>
  </conditionalFormatting>
  <conditionalFormatting sqref="F14">
    <cfRule type="cellIs" dxfId="198" priority="138" stopIfTrue="1" operator="equal">
      <formula>"þ"</formula>
    </cfRule>
  </conditionalFormatting>
  <conditionalFormatting sqref="F14">
    <cfRule type="cellIs" dxfId="197" priority="137" stopIfTrue="1" operator="equal">
      <formula>"þ"</formula>
    </cfRule>
  </conditionalFormatting>
  <conditionalFormatting sqref="F14">
    <cfRule type="cellIs" dxfId="196" priority="136" stopIfTrue="1" operator="equal">
      <formula>"þ"</formula>
    </cfRule>
  </conditionalFormatting>
  <conditionalFormatting sqref="F14">
    <cfRule type="cellIs" dxfId="195" priority="135" stopIfTrue="1" operator="equal">
      <formula>"þ"</formula>
    </cfRule>
  </conditionalFormatting>
  <conditionalFormatting sqref="G14">
    <cfRule type="cellIs" dxfId="194" priority="134" stopIfTrue="1" operator="equal">
      <formula>"þ"</formula>
    </cfRule>
  </conditionalFormatting>
  <conditionalFormatting sqref="G14">
    <cfRule type="cellIs" dxfId="193" priority="133" stopIfTrue="1" operator="equal">
      <formula>"þ"</formula>
    </cfRule>
  </conditionalFormatting>
  <conditionalFormatting sqref="G14">
    <cfRule type="cellIs" dxfId="192" priority="132" stopIfTrue="1" operator="equal">
      <formula>"þ"</formula>
    </cfRule>
  </conditionalFormatting>
  <conditionalFormatting sqref="G14">
    <cfRule type="cellIs" dxfId="191" priority="131" stopIfTrue="1" operator="equal">
      <formula>"þ"</formula>
    </cfRule>
  </conditionalFormatting>
  <conditionalFormatting sqref="G14">
    <cfRule type="cellIs" dxfId="190" priority="130" stopIfTrue="1" operator="equal">
      <formula>"þ"</formula>
    </cfRule>
  </conditionalFormatting>
  <conditionalFormatting sqref="G14">
    <cfRule type="cellIs" dxfId="189" priority="129" stopIfTrue="1" operator="equal">
      <formula>"þ"</formula>
    </cfRule>
  </conditionalFormatting>
  <conditionalFormatting sqref="G14">
    <cfRule type="cellIs" dxfId="188" priority="128" stopIfTrue="1" operator="equal">
      <formula>"þ"</formula>
    </cfRule>
  </conditionalFormatting>
  <conditionalFormatting sqref="G14">
    <cfRule type="cellIs" dxfId="187" priority="127" stopIfTrue="1" operator="equal">
      <formula>"þ"</formula>
    </cfRule>
  </conditionalFormatting>
  <conditionalFormatting sqref="G14">
    <cfRule type="cellIs" dxfId="186" priority="126" stopIfTrue="1" operator="equal">
      <formula>"þ"</formula>
    </cfRule>
  </conditionalFormatting>
  <conditionalFormatting sqref="G14">
    <cfRule type="cellIs" dxfId="185" priority="125" stopIfTrue="1" operator="equal">
      <formula>"þ"</formula>
    </cfRule>
  </conditionalFormatting>
  <conditionalFormatting sqref="G14">
    <cfRule type="cellIs" dxfId="184" priority="124" stopIfTrue="1" operator="equal">
      <formula>"þ"</formula>
    </cfRule>
  </conditionalFormatting>
  <conditionalFormatting sqref="G14">
    <cfRule type="cellIs" dxfId="183" priority="123" stopIfTrue="1" operator="equal">
      <formula>"þ"</formula>
    </cfRule>
  </conditionalFormatting>
  <conditionalFormatting sqref="G14">
    <cfRule type="cellIs" dxfId="182" priority="122" stopIfTrue="1" operator="equal">
      <formula>"þ"</formula>
    </cfRule>
  </conditionalFormatting>
  <conditionalFormatting sqref="G14">
    <cfRule type="cellIs" dxfId="181" priority="121" stopIfTrue="1" operator="equal">
      <formula>"þ"</formula>
    </cfRule>
  </conditionalFormatting>
  <conditionalFormatting sqref="G14">
    <cfRule type="cellIs" dxfId="180" priority="120" stopIfTrue="1" operator="equal">
      <formula>"þ"</formula>
    </cfRule>
  </conditionalFormatting>
  <conditionalFormatting sqref="G14">
    <cfRule type="cellIs" dxfId="179" priority="119" stopIfTrue="1" operator="equal">
      <formula>"þ"</formula>
    </cfRule>
  </conditionalFormatting>
  <conditionalFormatting sqref="G14">
    <cfRule type="cellIs" dxfId="178" priority="118" stopIfTrue="1" operator="equal">
      <formula>"þ"</formula>
    </cfRule>
  </conditionalFormatting>
  <conditionalFormatting sqref="G14">
    <cfRule type="cellIs" dxfId="177" priority="117" stopIfTrue="1" operator="equal">
      <formula>"þ"</formula>
    </cfRule>
  </conditionalFormatting>
  <conditionalFormatting sqref="G14">
    <cfRule type="cellIs" dxfId="176" priority="116" stopIfTrue="1" operator="equal">
      <formula>"þ"</formula>
    </cfRule>
  </conditionalFormatting>
  <conditionalFormatting sqref="G14">
    <cfRule type="cellIs" dxfId="175" priority="115" stopIfTrue="1" operator="equal">
      <formula>"þ"</formula>
    </cfRule>
  </conditionalFormatting>
  <conditionalFormatting sqref="G14">
    <cfRule type="cellIs" dxfId="174" priority="114" stopIfTrue="1" operator="equal">
      <formula>"þ"</formula>
    </cfRule>
  </conditionalFormatting>
  <conditionalFormatting sqref="G14">
    <cfRule type="cellIs" dxfId="173" priority="113" stopIfTrue="1" operator="equal">
      <formula>"þ"</formula>
    </cfRule>
  </conditionalFormatting>
  <conditionalFormatting sqref="G14">
    <cfRule type="cellIs" dxfId="172" priority="112" stopIfTrue="1" operator="equal">
      <formula>"þ"</formula>
    </cfRule>
  </conditionalFormatting>
  <conditionalFormatting sqref="G14">
    <cfRule type="cellIs" dxfId="171" priority="111" stopIfTrue="1" operator="equal">
      <formula>"þ"</formula>
    </cfRule>
  </conditionalFormatting>
  <conditionalFormatting sqref="G14">
    <cfRule type="cellIs" dxfId="170" priority="110" stopIfTrue="1" operator="equal">
      <formula>"þ"</formula>
    </cfRule>
  </conditionalFormatting>
  <conditionalFormatting sqref="G14">
    <cfRule type="cellIs" dxfId="169" priority="109" stopIfTrue="1" operator="equal">
      <formula>"þ"</formula>
    </cfRule>
  </conditionalFormatting>
  <conditionalFormatting sqref="G14">
    <cfRule type="cellIs" dxfId="168" priority="108" stopIfTrue="1" operator="equal">
      <formula>"þ"</formula>
    </cfRule>
  </conditionalFormatting>
  <conditionalFormatting sqref="G14">
    <cfRule type="cellIs" dxfId="167" priority="107" stopIfTrue="1" operator="equal">
      <formula>"þ"</formula>
    </cfRule>
  </conditionalFormatting>
  <conditionalFormatting sqref="G14">
    <cfRule type="cellIs" dxfId="166" priority="106" stopIfTrue="1" operator="equal">
      <formula>"þ"</formula>
    </cfRule>
  </conditionalFormatting>
  <conditionalFormatting sqref="G14">
    <cfRule type="cellIs" dxfId="165" priority="105" stopIfTrue="1" operator="equal">
      <formula>"þ"</formula>
    </cfRule>
  </conditionalFormatting>
  <conditionalFormatting sqref="G14">
    <cfRule type="cellIs" dxfId="164" priority="104" stopIfTrue="1" operator="equal">
      <formula>"þ"</formula>
    </cfRule>
  </conditionalFormatting>
  <conditionalFormatting sqref="G14">
    <cfRule type="cellIs" dxfId="163" priority="103" stopIfTrue="1" operator="equal">
      <formula>"þ"</formula>
    </cfRule>
  </conditionalFormatting>
  <conditionalFormatting sqref="G14">
    <cfRule type="cellIs" dxfId="162" priority="102" stopIfTrue="1" operator="equal">
      <formula>"þ"</formula>
    </cfRule>
  </conditionalFormatting>
  <conditionalFormatting sqref="G14">
    <cfRule type="cellIs" dxfId="161" priority="101" stopIfTrue="1" operator="equal">
      <formula>"þ"</formula>
    </cfRule>
  </conditionalFormatting>
  <conditionalFormatting sqref="G14">
    <cfRule type="cellIs" dxfId="160" priority="100" stopIfTrue="1" operator="equal">
      <formula>"þ"</formula>
    </cfRule>
  </conditionalFormatting>
  <conditionalFormatting sqref="G14">
    <cfRule type="cellIs" dxfId="159" priority="99" stopIfTrue="1" operator="equal">
      <formula>"þ"</formula>
    </cfRule>
  </conditionalFormatting>
  <conditionalFormatting sqref="G14">
    <cfRule type="cellIs" dxfId="158" priority="98" stopIfTrue="1" operator="equal">
      <formula>"þ"</formula>
    </cfRule>
  </conditionalFormatting>
  <conditionalFormatting sqref="G14">
    <cfRule type="cellIs" dxfId="157" priority="97" stopIfTrue="1" operator="equal">
      <formula>"þ"</formula>
    </cfRule>
  </conditionalFormatting>
  <conditionalFormatting sqref="L14">
    <cfRule type="cellIs" dxfId="156" priority="96" stopIfTrue="1" operator="equal">
      <formula>"þ"</formula>
    </cfRule>
  </conditionalFormatting>
  <conditionalFormatting sqref="L14">
    <cfRule type="cellIs" dxfId="155" priority="95" stopIfTrue="1" operator="equal">
      <formula>"þ"</formula>
    </cfRule>
  </conditionalFormatting>
  <conditionalFormatting sqref="F15">
    <cfRule type="cellIs" dxfId="154" priority="94" stopIfTrue="1" operator="equal">
      <formula>"þ"</formula>
    </cfRule>
  </conditionalFormatting>
  <conditionalFormatting sqref="F15">
    <cfRule type="cellIs" dxfId="153" priority="93" stopIfTrue="1" operator="equal">
      <formula>"þ"</formula>
    </cfRule>
  </conditionalFormatting>
  <conditionalFormatting sqref="E15">
    <cfRule type="cellIs" dxfId="152" priority="92" stopIfTrue="1" operator="equal">
      <formula>"þ"</formula>
    </cfRule>
  </conditionalFormatting>
  <conditionalFormatting sqref="E15">
    <cfRule type="cellIs" dxfId="151" priority="91" stopIfTrue="1" operator="equal">
      <formula>"þ"</formula>
    </cfRule>
  </conditionalFormatting>
  <conditionalFormatting sqref="L15">
    <cfRule type="cellIs" dxfId="150" priority="90" stopIfTrue="1" operator="equal">
      <formula>"þ"</formula>
    </cfRule>
  </conditionalFormatting>
  <conditionalFormatting sqref="L15">
    <cfRule type="cellIs" dxfId="149" priority="89" stopIfTrue="1" operator="equal">
      <formula>"þ"</formula>
    </cfRule>
  </conditionalFormatting>
  <conditionalFormatting sqref="L16">
    <cfRule type="cellIs" dxfId="148" priority="88" stopIfTrue="1" operator="equal">
      <formula>"þ"</formula>
    </cfRule>
  </conditionalFormatting>
  <conditionalFormatting sqref="L16">
    <cfRule type="cellIs" dxfId="147" priority="87" stopIfTrue="1" operator="equal">
      <formula>"þ"</formula>
    </cfRule>
  </conditionalFormatting>
  <conditionalFormatting sqref="G17">
    <cfRule type="cellIs" dxfId="146" priority="86" stopIfTrue="1" operator="equal">
      <formula>"þ"</formula>
    </cfRule>
  </conditionalFormatting>
  <conditionalFormatting sqref="G17">
    <cfRule type="cellIs" dxfId="145" priority="85" stopIfTrue="1" operator="equal">
      <formula>"þ"</formula>
    </cfRule>
  </conditionalFormatting>
  <conditionalFormatting sqref="L17">
    <cfRule type="cellIs" dxfId="144" priority="84" stopIfTrue="1" operator="equal">
      <formula>"þ"</formula>
    </cfRule>
  </conditionalFormatting>
  <conditionalFormatting sqref="L17">
    <cfRule type="cellIs" dxfId="143" priority="83" stopIfTrue="1" operator="equal">
      <formula>"þ"</formula>
    </cfRule>
  </conditionalFormatting>
  <conditionalFormatting sqref="F11">
    <cfRule type="cellIs" dxfId="142" priority="78" stopIfTrue="1" operator="equal">
      <formula>"þ"</formula>
    </cfRule>
  </conditionalFormatting>
  <conditionalFormatting sqref="F11">
    <cfRule type="cellIs" dxfId="141" priority="77" stopIfTrue="1" operator="equal">
      <formula>"þ"</formula>
    </cfRule>
  </conditionalFormatting>
  <conditionalFormatting sqref="F11">
    <cfRule type="cellIs" dxfId="140" priority="76" stopIfTrue="1" operator="equal">
      <formula>"þ"</formula>
    </cfRule>
  </conditionalFormatting>
  <conditionalFormatting sqref="F11">
    <cfRule type="cellIs" dxfId="139" priority="75" stopIfTrue="1" operator="equal">
      <formula>"þ"</formula>
    </cfRule>
  </conditionalFormatting>
  <conditionalFormatting sqref="F11">
    <cfRule type="cellIs" dxfId="138" priority="74" stopIfTrue="1" operator="equal">
      <formula>"þ"</formula>
    </cfRule>
  </conditionalFormatting>
  <conditionalFormatting sqref="F11">
    <cfRule type="cellIs" dxfId="137" priority="73" stopIfTrue="1" operator="equal">
      <formula>"þ"</formula>
    </cfRule>
  </conditionalFormatting>
  <conditionalFormatting sqref="F11">
    <cfRule type="cellIs" dxfId="136" priority="72" stopIfTrue="1" operator="equal">
      <formula>"þ"</formula>
    </cfRule>
  </conditionalFormatting>
  <conditionalFormatting sqref="F11">
    <cfRule type="cellIs" dxfId="135" priority="71" stopIfTrue="1" operator="equal">
      <formula>"þ"</formula>
    </cfRule>
  </conditionalFormatting>
  <conditionalFormatting sqref="G11">
    <cfRule type="cellIs" dxfId="134" priority="70" stopIfTrue="1" operator="equal">
      <formula>"þ"</formula>
    </cfRule>
  </conditionalFormatting>
  <conditionalFormatting sqref="G11">
    <cfRule type="cellIs" dxfId="133" priority="69" stopIfTrue="1" operator="equal">
      <formula>"þ"</formula>
    </cfRule>
  </conditionalFormatting>
  <conditionalFormatting sqref="L11">
    <cfRule type="cellIs" dxfId="132" priority="68" stopIfTrue="1" operator="equal">
      <formula>"þ"</formula>
    </cfRule>
  </conditionalFormatting>
  <conditionalFormatting sqref="L11">
    <cfRule type="cellIs" dxfId="131" priority="67" stopIfTrue="1" operator="equal">
      <formula>"þ"</formula>
    </cfRule>
  </conditionalFormatting>
  <conditionalFormatting sqref="F9">
    <cfRule type="cellIs" dxfId="130" priority="66" stopIfTrue="1" operator="equal">
      <formula>"þ"</formula>
    </cfRule>
  </conditionalFormatting>
  <conditionalFormatting sqref="F9">
    <cfRule type="cellIs" dxfId="129" priority="65" stopIfTrue="1" operator="equal">
      <formula>"þ"</formula>
    </cfRule>
  </conditionalFormatting>
  <conditionalFormatting sqref="L13">
    <cfRule type="cellIs" dxfId="128" priority="64" stopIfTrue="1" operator="equal">
      <formula>"þ"</formula>
    </cfRule>
  </conditionalFormatting>
  <conditionalFormatting sqref="L13">
    <cfRule type="cellIs" dxfId="127" priority="63" stopIfTrue="1" operator="equal">
      <formula>"þ"</formula>
    </cfRule>
  </conditionalFormatting>
  <conditionalFormatting sqref="M18">
    <cfRule type="cellIs" dxfId="126" priority="62" stopIfTrue="1" operator="equal">
      <formula>"þ"</formula>
    </cfRule>
  </conditionalFormatting>
  <conditionalFormatting sqref="M18">
    <cfRule type="cellIs" dxfId="125" priority="61" stopIfTrue="1" operator="equal">
      <formula>"þ"</formula>
    </cfRule>
  </conditionalFormatting>
  <conditionalFormatting sqref="K18">
    <cfRule type="cellIs" dxfId="124" priority="60" operator="lessThan">
      <formula>$P$1</formula>
    </cfRule>
  </conditionalFormatting>
  <conditionalFormatting sqref="H18">
    <cfRule type="cellIs" dxfId="123" priority="59" stopIfTrue="1" operator="equal">
      <formula>"þ"</formula>
    </cfRule>
  </conditionalFormatting>
  <conditionalFormatting sqref="H18">
    <cfRule type="cellIs" dxfId="122" priority="58" stopIfTrue="1" operator="equal">
      <formula>"þ"</formula>
    </cfRule>
  </conditionalFormatting>
  <conditionalFormatting sqref="L18">
    <cfRule type="cellIs" dxfId="121" priority="51" stopIfTrue="1" operator="equal">
      <formula>"þ"</formula>
    </cfRule>
  </conditionalFormatting>
  <conditionalFormatting sqref="L18">
    <cfRule type="cellIs" dxfId="120" priority="50" stopIfTrue="1" operator="equal">
      <formula>"þ"</formula>
    </cfRule>
  </conditionalFormatting>
  <conditionalFormatting sqref="F18">
    <cfRule type="cellIs" dxfId="119" priority="49" stopIfTrue="1" operator="equal">
      <formula>"þ"</formula>
    </cfRule>
  </conditionalFormatting>
  <conditionalFormatting sqref="F18">
    <cfRule type="cellIs" dxfId="118" priority="48" stopIfTrue="1" operator="equal">
      <formula>"þ"</formula>
    </cfRule>
  </conditionalFormatting>
  <conditionalFormatting sqref="E18">
    <cfRule type="cellIs" dxfId="117" priority="47" stopIfTrue="1" operator="equal">
      <formula>"þ"</formula>
    </cfRule>
  </conditionalFormatting>
  <conditionalFormatting sqref="E18">
    <cfRule type="cellIs" dxfId="116" priority="46" stopIfTrue="1" operator="equal">
      <formula>"þ"</formula>
    </cfRule>
  </conditionalFormatting>
  <conditionalFormatting sqref="G18">
    <cfRule type="cellIs" dxfId="115" priority="45" stopIfTrue="1" operator="equal">
      <formula>"þ"</formula>
    </cfRule>
  </conditionalFormatting>
  <conditionalFormatting sqref="G18">
    <cfRule type="cellIs" dxfId="114" priority="44" stopIfTrue="1" operator="equal">
      <formula>"þ"</formula>
    </cfRule>
  </conditionalFormatting>
  <conditionalFormatting sqref="G3">
    <cfRule type="cellIs" dxfId="113" priority="43" stopIfTrue="1" operator="equal">
      <formula>"þ"</formula>
    </cfRule>
  </conditionalFormatting>
  <conditionalFormatting sqref="L10">
    <cfRule type="cellIs" dxfId="112" priority="42" stopIfTrue="1" operator="equal">
      <formula>"þ"</formula>
    </cfRule>
  </conditionalFormatting>
  <conditionalFormatting sqref="L10">
    <cfRule type="cellIs" dxfId="111" priority="41" stopIfTrue="1" operator="equal">
      <formula>"þ"</formula>
    </cfRule>
  </conditionalFormatting>
  <conditionalFormatting sqref="L10">
    <cfRule type="cellIs" dxfId="110" priority="40" stopIfTrue="1" operator="equal">
      <formula>"þ"</formula>
    </cfRule>
  </conditionalFormatting>
  <conditionalFormatting sqref="L10">
    <cfRule type="cellIs" dxfId="109" priority="39" stopIfTrue="1" operator="equal">
      <formula>"þ"</formula>
    </cfRule>
  </conditionalFormatting>
  <conditionalFormatting sqref="L2">
    <cfRule type="cellIs" dxfId="108" priority="38" stopIfTrue="1" operator="equal">
      <formula>"þ"</formula>
    </cfRule>
  </conditionalFormatting>
  <conditionalFormatting sqref="L2">
    <cfRule type="cellIs" dxfId="107" priority="37" stopIfTrue="1" operator="equal">
      <formula>"þ"</formula>
    </cfRule>
  </conditionalFormatting>
  <conditionalFormatting sqref="L6">
    <cfRule type="cellIs" dxfId="106" priority="36" stopIfTrue="1" operator="equal">
      <formula>"þ"</formula>
    </cfRule>
  </conditionalFormatting>
  <conditionalFormatting sqref="L6">
    <cfRule type="cellIs" dxfId="105" priority="35" stopIfTrue="1" operator="equal">
      <formula>"þ"</formula>
    </cfRule>
  </conditionalFormatting>
  <conditionalFormatting sqref="L6">
    <cfRule type="cellIs" dxfId="104" priority="34" stopIfTrue="1" operator="equal">
      <formula>"þ"</formula>
    </cfRule>
  </conditionalFormatting>
  <conditionalFormatting sqref="L6">
    <cfRule type="cellIs" dxfId="103" priority="33" stopIfTrue="1" operator="equal">
      <formula>"þ"</formula>
    </cfRule>
  </conditionalFormatting>
  <conditionalFormatting sqref="E12:F12">
    <cfRule type="cellIs" dxfId="102" priority="32" stopIfTrue="1" operator="equal">
      <formula>"þ"</formula>
    </cfRule>
  </conditionalFormatting>
  <conditionalFormatting sqref="E12:F12">
    <cfRule type="cellIs" dxfId="101" priority="31" stopIfTrue="1" operator="equal">
      <formula>"þ"</formula>
    </cfRule>
  </conditionalFormatting>
  <conditionalFormatting sqref="E12:F12">
    <cfRule type="cellIs" dxfId="100" priority="30" stopIfTrue="1" operator="equal">
      <formula>"þ"</formula>
    </cfRule>
  </conditionalFormatting>
  <conditionalFormatting sqref="E12:F12">
    <cfRule type="cellIs" dxfId="99" priority="29" stopIfTrue="1" operator="equal">
      <formula>"þ"</formula>
    </cfRule>
  </conditionalFormatting>
  <conditionalFormatting sqref="E12:F12">
    <cfRule type="cellIs" dxfId="98" priority="28" stopIfTrue="1" operator="equal">
      <formula>"þ"</formula>
    </cfRule>
  </conditionalFormatting>
  <conditionalFormatting sqref="E12:F12">
    <cfRule type="cellIs" dxfId="97" priority="27" stopIfTrue="1" operator="equal">
      <formula>"þ"</formula>
    </cfRule>
  </conditionalFormatting>
  <conditionalFormatting sqref="E12:F12">
    <cfRule type="cellIs" dxfId="96" priority="26" stopIfTrue="1" operator="equal">
      <formula>"þ"</formula>
    </cfRule>
  </conditionalFormatting>
  <conditionalFormatting sqref="E12:F12">
    <cfRule type="cellIs" dxfId="95" priority="25" stopIfTrue="1" operator="equal">
      <formula>"þ"</formula>
    </cfRule>
  </conditionalFormatting>
  <conditionalFormatting sqref="E12">
    <cfRule type="cellIs" dxfId="94" priority="24" stopIfTrue="1" operator="equal">
      <formula>"þ"</formula>
    </cfRule>
  </conditionalFormatting>
  <conditionalFormatting sqref="E12">
    <cfRule type="cellIs" dxfId="93" priority="23" stopIfTrue="1" operator="equal">
      <formula>"þ"</formula>
    </cfRule>
  </conditionalFormatting>
  <conditionalFormatting sqref="E12">
    <cfRule type="cellIs" dxfId="92" priority="22" stopIfTrue="1" operator="equal">
      <formula>"þ"</formula>
    </cfRule>
  </conditionalFormatting>
  <conditionalFormatting sqref="E12">
    <cfRule type="cellIs" dxfId="91" priority="21" stopIfTrue="1" operator="equal">
      <formula>"þ"</formula>
    </cfRule>
  </conditionalFormatting>
  <conditionalFormatting sqref="E12">
    <cfRule type="cellIs" dxfId="90" priority="20" stopIfTrue="1" operator="equal">
      <formula>"þ"</formula>
    </cfRule>
  </conditionalFormatting>
  <conditionalFormatting sqref="E12">
    <cfRule type="cellIs" dxfId="89" priority="19" stopIfTrue="1" operator="equal">
      <formula>"þ"</formula>
    </cfRule>
  </conditionalFormatting>
  <conditionalFormatting sqref="E12">
    <cfRule type="cellIs" dxfId="88" priority="18" stopIfTrue="1" operator="equal">
      <formula>"þ"</formula>
    </cfRule>
  </conditionalFormatting>
  <conditionalFormatting sqref="E12">
    <cfRule type="cellIs" dxfId="87" priority="17" stopIfTrue="1" operator="equal">
      <formula>"þ"</formula>
    </cfRule>
  </conditionalFormatting>
  <conditionalFormatting sqref="E12">
    <cfRule type="cellIs" dxfId="86" priority="16" stopIfTrue="1" operator="equal">
      <formula>"þ"</formula>
    </cfRule>
  </conditionalFormatting>
  <conditionalFormatting sqref="E12">
    <cfRule type="cellIs" dxfId="85" priority="15" stopIfTrue="1" operator="equal">
      <formula>"þ"</formula>
    </cfRule>
  </conditionalFormatting>
  <conditionalFormatting sqref="E12">
    <cfRule type="cellIs" dxfId="84" priority="14" stopIfTrue="1" operator="equal">
      <formula>"þ"</formula>
    </cfRule>
  </conditionalFormatting>
  <conditionalFormatting sqref="E12">
    <cfRule type="cellIs" dxfId="83" priority="13" stopIfTrue="1" operator="equal">
      <formula>"þ"</formula>
    </cfRule>
  </conditionalFormatting>
  <conditionalFormatting sqref="G12">
    <cfRule type="cellIs" dxfId="82" priority="12" stopIfTrue="1" operator="equal">
      <formula>"þ"</formula>
    </cfRule>
  </conditionalFormatting>
  <conditionalFormatting sqref="G12">
    <cfRule type="cellIs" dxfId="81" priority="11" stopIfTrue="1" operator="equal">
      <formula>"þ"</formula>
    </cfRule>
  </conditionalFormatting>
  <conditionalFormatting sqref="G12">
    <cfRule type="cellIs" dxfId="80" priority="10" stopIfTrue="1" operator="equal">
      <formula>"þ"</formula>
    </cfRule>
  </conditionalFormatting>
  <conditionalFormatting sqref="G12">
    <cfRule type="cellIs" dxfId="79" priority="9" stopIfTrue="1" operator="equal">
      <formula>"þ"</formula>
    </cfRule>
  </conditionalFormatting>
  <conditionalFormatting sqref="G12">
    <cfRule type="cellIs" dxfId="78" priority="8" stopIfTrue="1" operator="equal">
      <formula>"þ"</formula>
    </cfRule>
  </conditionalFormatting>
  <conditionalFormatting sqref="G12">
    <cfRule type="cellIs" dxfId="77" priority="7" stopIfTrue="1" operator="equal">
      <formula>"þ"</formula>
    </cfRule>
  </conditionalFormatting>
  <conditionalFormatting sqref="G12">
    <cfRule type="cellIs" dxfId="76" priority="6" stopIfTrue="1" operator="equal">
      <formula>"þ"</formula>
    </cfRule>
  </conditionalFormatting>
  <conditionalFormatting sqref="G12">
    <cfRule type="cellIs" dxfId="75" priority="5" stopIfTrue="1" operator="equal">
      <formula>"þ"</formula>
    </cfRule>
  </conditionalFormatting>
  <conditionalFormatting sqref="L12">
    <cfRule type="cellIs" dxfId="74" priority="4" stopIfTrue="1" operator="equal">
      <formula>"þ"</formula>
    </cfRule>
  </conditionalFormatting>
  <conditionalFormatting sqref="L12">
    <cfRule type="cellIs" dxfId="73" priority="3" stopIfTrue="1" operator="equal">
      <formula>"þ"</formula>
    </cfRule>
  </conditionalFormatting>
  <conditionalFormatting sqref="L12">
    <cfRule type="cellIs" dxfId="72" priority="2" stopIfTrue="1" operator="equal">
      <formula>"þ"</formula>
    </cfRule>
  </conditionalFormatting>
  <conditionalFormatting sqref="L12">
    <cfRule type="cellIs" dxfId="7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19921875" style="48" bestFit="1" customWidth="1"/>
    <col min="2" max="2" width="11.5" style="48" bestFit="1" customWidth="1"/>
    <col min="3" max="3" width="22.7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32.09765625" style="43" bestFit="1" customWidth="1"/>
    <col min="16" max="16384" width="8.796875" style="43"/>
  </cols>
  <sheetData>
    <row r="1" spans="1:15" ht="31.8" thickBot="1" x14ac:dyDescent="0.35">
      <c r="A1" s="172" t="s">
        <v>0</v>
      </c>
      <c r="B1" s="173" t="s">
        <v>34</v>
      </c>
      <c r="C1" s="173" t="s">
        <v>35</v>
      </c>
      <c r="D1" s="125" t="s">
        <v>91</v>
      </c>
      <c r="E1" s="127" t="s">
        <v>36</v>
      </c>
      <c r="F1" s="126" t="s">
        <v>90</v>
      </c>
      <c r="G1" s="125" t="s">
        <v>89</v>
      </c>
      <c r="H1" s="124" t="s">
        <v>37</v>
      </c>
      <c r="I1" s="124" t="s">
        <v>38</v>
      </c>
      <c r="J1" s="124" t="s">
        <v>88</v>
      </c>
      <c r="K1" s="123" t="s">
        <v>3</v>
      </c>
      <c r="L1" s="124" t="s">
        <v>25</v>
      </c>
      <c r="M1" s="122" t="s">
        <v>85</v>
      </c>
      <c r="N1" s="124" t="s">
        <v>84</v>
      </c>
      <c r="O1" s="121" t="s">
        <v>87</v>
      </c>
    </row>
    <row r="2" spans="1:15" x14ac:dyDescent="0.3">
      <c r="A2" s="168" t="s">
        <v>152</v>
      </c>
      <c r="B2" s="44" t="s">
        <v>158</v>
      </c>
      <c r="C2" s="44" t="s">
        <v>162</v>
      </c>
      <c r="D2" s="120" t="s">
        <v>81</v>
      </c>
      <c r="E2" s="119">
        <f>11</f>
        <v>11</v>
      </c>
      <c r="F2" s="166">
        <v>4</v>
      </c>
      <c r="G2" s="118">
        <v>1</v>
      </c>
      <c r="H2" s="44">
        <v>0</v>
      </c>
      <c r="I2" s="44">
        <v>0</v>
      </c>
      <c r="J2" s="44">
        <f t="shared" ref="J2:J3" si="0">IF(D2="þ",SUM(E2,G2:I2),SUM(E2,F2,H2,I2))</f>
        <v>15</v>
      </c>
      <c r="K2" s="45">
        <f t="shared" ref="K2:K5" ca="1" si="1">RANDBETWEEN(1,20)</f>
        <v>6</v>
      </c>
      <c r="L2" s="44">
        <f t="shared" ref="L2:L3" ca="1" si="2">SUM(J2:K2)</f>
        <v>21</v>
      </c>
      <c r="M2" s="67">
        <v>20</v>
      </c>
      <c r="N2" s="70" t="str">
        <f t="shared" ref="N2:N3" ca="1" si="3">IF(K2&gt;(M2-1),"þ","ý")</f>
        <v>ý</v>
      </c>
      <c r="O2" s="44" t="s">
        <v>175</v>
      </c>
    </row>
    <row r="3" spans="1:15" x14ac:dyDescent="0.3">
      <c r="A3" s="168" t="s">
        <v>152</v>
      </c>
      <c r="B3" s="44" t="s">
        <v>159</v>
      </c>
      <c r="C3" s="44" t="s">
        <v>162</v>
      </c>
      <c r="D3" s="120" t="s">
        <v>81</v>
      </c>
      <c r="E3" s="119">
        <f>11</f>
        <v>11</v>
      </c>
      <c r="F3" s="166">
        <v>4</v>
      </c>
      <c r="G3" s="118">
        <v>1</v>
      </c>
      <c r="H3" s="44">
        <v>0</v>
      </c>
      <c r="I3" s="44">
        <v>0</v>
      </c>
      <c r="J3" s="44">
        <f t="shared" si="0"/>
        <v>15</v>
      </c>
      <c r="K3" s="45">
        <f t="shared" ca="1" si="1"/>
        <v>8</v>
      </c>
      <c r="L3" s="44">
        <f t="shared" ca="1" si="2"/>
        <v>23</v>
      </c>
      <c r="M3" s="67">
        <v>20</v>
      </c>
      <c r="N3" s="70" t="str">
        <f t="shared" ca="1" si="3"/>
        <v>ý</v>
      </c>
      <c r="O3" s="202" t="s">
        <v>161</v>
      </c>
    </row>
    <row r="4" spans="1:15" x14ac:dyDescent="0.3">
      <c r="A4" s="168" t="s">
        <v>152</v>
      </c>
      <c r="B4" s="44" t="s">
        <v>156</v>
      </c>
      <c r="C4" s="44" t="s">
        <v>163</v>
      </c>
      <c r="D4" s="120" t="s">
        <v>81</v>
      </c>
      <c r="E4" s="119">
        <f>11</f>
        <v>11</v>
      </c>
      <c r="F4" s="166">
        <v>2</v>
      </c>
      <c r="G4" s="118">
        <v>1</v>
      </c>
      <c r="H4" s="44">
        <v>0</v>
      </c>
      <c r="I4" s="44">
        <v>0</v>
      </c>
      <c r="J4" s="44">
        <f t="shared" ref="J4:J15" si="4">IF(D4="þ",SUM(E4,G4:I4),SUM(E4,F4,H4,I4))</f>
        <v>13</v>
      </c>
      <c r="K4" s="45">
        <f t="shared" ca="1" si="1"/>
        <v>20</v>
      </c>
      <c r="L4" s="44">
        <f t="shared" ref="L4:L15" ca="1" si="5">SUM(J4:K4)</f>
        <v>33</v>
      </c>
      <c r="M4" s="67">
        <v>20</v>
      </c>
      <c r="N4" s="70" t="str">
        <f t="shared" ref="N4:N15" ca="1" si="6">IF(K4&gt;(M4-1),"þ","ý")</f>
        <v>þ</v>
      </c>
      <c r="O4" s="202"/>
    </row>
    <row r="5" spans="1:15" x14ac:dyDescent="0.3">
      <c r="A5" s="169" t="s">
        <v>152</v>
      </c>
      <c r="B5" s="46" t="s">
        <v>155</v>
      </c>
      <c r="C5" s="46" t="s">
        <v>155</v>
      </c>
      <c r="D5" s="117" t="s">
        <v>81</v>
      </c>
      <c r="E5" s="116">
        <f>11</f>
        <v>11</v>
      </c>
      <c r="F5" s="162">
        <v>5</v>
      </c>
      <c r="G5" s="115">
        <v>1</v>
      </c>
      <c r="H5" s="46">
        <v>0</v>
      </c>
      <c r="I5" s="46">
        <v>0</v>
      </c>
      <c r="J5" s="46">
        <f t="shared" si="4"/>
        <v>16</v>
      </c>
      <c r="K5" s="47">
        <f t="shared" ca="1" si="1"/>
        <v>14</v>
      </c>
      <c r="L5" s="46">
        <f t="shared" ca="1" si="5"/>
        <v>30</v>
      </c>
      <c r="M5" s="68">
        <v>20</v>
      </c>
      <c r="N5" s="69" t="str">
        <f t="shared" ca="1" si="6"/>
        <v>ý</v>
      </c>
      <c r="O5" s="203"/>
    </row>
    <row r="6" spans="1:15" x14ac:dyDescent="0.3">
      <c r="A6" s="168" t="s">
        <v>140</v>
      </c>
      <c r="B6" s="44" t="s">
        <v>156</v>
      </c>
      <c r="C6" s="44" t="s">
        <v>167</v>
      </c>
      <c r="D6" s="120" t="s">
        <v>81</v>
      </c>
      <c r="E6" s="119">
        <v>15</v>
      </c>
      <c r="F6" s="166">
        <v>7</v>
      </c>
      <c r="G6" s="118">
        <v>-1</v>
      </c>
      <c r="H6" s="44">
        <v>0</v>
      </c>
      <c r="I6" s="44">
        <v>0</v>
      </c>
      <c r="J6" s="44">
        <f t="shared" si="4"/>
        <v>22</v>
      </c>
      <c r="K6" s="45">
        <f t="shared" ref="K6:K24" ca="1" si="7">RANDBETWEEN(1,20)</f>
        <v>13</v>
      </c>
      <c r="L6" s="44">
        <f t="shared" ca="1" si="5"/>
        <v>35</v>
      </c>
      <c r="M6" s="67">
        <v>20</v>
      </c>
      <c r="N6" s="70" t="str">
        <f t="shared" ca="1" si="6"/>
        <v>ý</v>
      </c>
      <c r="O6" s="44" t="s">
        <v>168</v>
      </c>
    </row>
    <row r="7" spans="1:15" x14ac:dyDescent="0.3">
      <c r="A7" s="168" t="s">
        <v>140</v>
      </c>
      <c r="B7" s="44" t="s">
        <v>164</v>
      </c>
      <c r="C7" s="44" t="s">
        <v>166</v>
      </c>
      <c r="D7" s="120" t="s">
        <v>81</v>
      </c>
      <c r="E7" s="119">
        <v>15</v>
      </c>
      <c r="F7" s="166">
        <v>7</v>
      </c>
      <c r="G7" s="118">
        <v>-1</v>
      </c>
      <c r="H7" s="44">
        <v>0</v>
      </c>
      <c r="I7" s="44">
        <v>0</v>
      </c>
      <c r="J7" s="44">
        <f t="shared" si="4"/>
        <v>22</v>
      </c>
      <c r="K7" s="45">
        <f t="shared" ca="1" si="7"/>
        <v>8</v>
      </c>
      <c r="L7" s="44">
        <f t="shared" ca="1" si="5"/>
        <v>30</v>
      </c>
      <c r="M7" s="67">
        <v>20</v>
      </c>
      <c r="N7" s="70" t="str">
        <f t="shared" ca="1" si="6"/>
        <v>ý</v>
      </c>
      <c r="O7" s="44" t="s">
        <v>169</v>
      </c>
    </row>
    <row r="8" spans="1:15" x14ac:dyDescent="0.3">
      <c r="A8" s="168" t="s">
        <v>140</v>
      </c>
      <c r="B8" s="44" t="s">
        <v>158</v>
      </c>
      <c r="C8" s="44" t="s">
        <v>165</v>
      </c>
      <c r="D8" s="120" t="s">
        <v>81</v>
      </c>
      <c r="E8" s="119">
        <v>15</v>
      </c>
      <c r="F8" s="166">
        <v>2</v>
      </c>
      <c r="G8" s="118">
        <v>-1</v>
      </c>
      <c r="H8" s="44">
        <v>0</v>
      </c>
      <c r="I8" s="44">
        <v>0</v>
      </c>
      <c r="J8" s="44">
        <f t="shared" si="4"/>
        <v>17</v>
      </c>
      <c r="K8" s="45">
        <f t="shared" ca="1" si="7"/>
        <v>11</v>
      </c>
      <c r="L8" s="44">
        <f t="shared" ca="1" si="5"/>
        <v>28</v>
      </c>
      <c r="M8" s="67">
        <v>20</v>
      </c>
      <c r="N8" s="70" t="str">
        <f t="shared" ca="1" si="6"/>
        <v>ý</v>
      </c>
      <c r="O8" s="44" t="s">
        <v>169</v>
      </c>
    </row>
    <row r="9" spans="1:15" x14ac:dyDescent="0.3">
      <c r="A9" s="168" t="s">
        <v>140</v>
      </c>
      <c r="B9" s="44" t="s">
        <v>159</v>
      </c>
      <c r="C9" s="44" t="s">
        <v>165</v>
      </c>
      <c r="D9" s="120" t="s">
        <v>81</v>
      </c>
      <c r="E9" s="119">
        <v>15</v>
      </c>
      <c r="F9" s="166">
        <v>2</v>
      </c>
      <c r="G9" s="118">
        <v>-1</v>
      </c>
      <c r="H9" s="44">
        <v>0</v>
      </c>
      <c r="I9" s="44">
        <v>0</v>
      </c>
      <c r="J9" s="44">
        <f t="shared" si="4"/>
        <v>17</v>
      </c>
      <c r="K9" s="45">
        <f t="shared" ca="1" si="7"/>
        <v>19</v>
      </c>
      <c r="L9" s="44">
        <f t="shared" ca="1" si="5"/>
        <v>36</v>
      </c>
      <c r="M9" s="67">
        <v>20</v>
      </c>
      <c r="N9" s="70" t="str">
        <f t="shared" ca="1" si="6"/>
        <v>ý</v>
      </c>
      <c r="O9" s="44" t="s">
        <v>172</v>
      </c>
    </row>
    <row r="10" spans="1:15" x14ac:dyDescent="0.3">
      <c r="A10" s="169" t="s">
        <v>140</v>
      </c>
      <c r="B10" s="46" t="s">
        <v>155</v>
      </c>
      <c r="C10" s="46" t="s">
        <v>155</v>
      </c>
      <c r="D10" s="117" t="s">
        <v>81</v>
      </c>
      <c r="E10" s="116">
        <v>15</v>
      </c>
      <c r="F10" s="162">
        <v>12</v>
      </c>
      <c r="G10" s="115">
        <v>-1</v>
      </c>
      <c r="H10" s="46">
        <v>0</v>
      </c>
      <c r="I10" s="46">
        <v>0</v>
      </c>
      <c r="J10" s="46">
        <f t="shared" si="4"/>
        <v>27</v>
      </c>
      <c r="K10" s="47">
        <f t="shared" ca="1" si="7"/>
        <v>19</v>
      </c>
      <c r="L10" s="46">
        <f t="shared" ca="1" si="5"/>
        <v>46</v>
      </c>
      <c r="M10" s="68">
        <v>20</v>
      </c>
      <c r="N10" s="69" t="str">
        <f t="shared" ca="1" si="6"/>
        <v>ý</v>
      </c>
      <c r="O10" s="46" t="s">
        <v>171</v>
      </c>
    </row>
    <row r="11" spans="1:15" x14ac:dyDescent="0.3">
      <c r="A11" s="168" t="s">
        <v>144</v>
      </c>
      <c r="B11" s="44" t="s">
        <v>158</v>
      </c>
      <c r="C11" s="44" t="s">
        <v>173</v>
      </c>
      <c r="D11" s="120" t="s">
        <v>81</v>
      </c>
      <c r="E11" s="119">
        <v>10</v>
      </c>
      <c r="F11" s="166">
        <v>4</v>
      </c>
      <c r="G11" s="118">
        <v>3</v>
      </c>
      <c r="H11" s="44">
        <v>0</v>
      </c>
      <c r="I11" s="44">
        <v>0</v>
      </c>
      <c r="J11" s="44">
        <f t="shared" si="4"/>
        <v>14</v>
      </c>
      <c r="K11" s="45">
        <f t="shared" ca="1" si="7"/>
        <v>18</v>
      </c>
      <c r="L11" s="44">
        <f t="shared" ca="1" si="5"/>
        <v>32</v>
      </c>
      <c r="M11" s="67">
        <v>20</v>
      </c>
      <c r="N11" s="70" t="str">
        <f t="shared" ca="1" si="6"/>
        <v>ý</v>
      </c>
      <c r="O11" s="44" t="s">
        <v>174</v>
      </c>
    </row>
    <row r="12" spans="1:15" x14ac:dyDescent="0.3">
      <c r="A12" s="168" t="s">
        <v>144</v>
      </c>
      <c r="B12" s="44" t="s">
        <v>159</v>
      </c>
      <c r="C12" s="44" t="s">
        <v>173</v>
      </c>
      <c r="D12" s="120" t="s">
        <v>81</v>
      </c>
      <c r="E12" s="119">
        <v>10</v>
      </c>
      <c r="F12" s="166">
        <v>4</v>
      </c>
      <c r="G12" s="118">
        <v>3</v>
      </c>
      <c r="H12" s="44">
        <v>0</v>
      </c>
      <c r="I12" s="44">
        <v>0</v>
      </c>
      <c r="J12" s="44">
        <f t="shared" si="4"/>
        <v>14</v>
      </c>
      <c r="K12" s="45">
        <f t="shared" ca="1" si="7"/>
        <v>4</v>
      </c>
      <c r="L12" s="44">
        <f t="shared" ca="1" si="5"/>
        <v>18</v>
      </c>
      <c r="M12" s="67">
        <v>20</v>
      </c>
      <c r="N12" s="70" t="str">
        <f t="shared" ca="1" si="6"/>
        <v>ý</v>
      </c>
      <c r="O12" s="44" t="s">
        <v>174</v>
      </c>
    </row>
    <row r="13" spans="1:15" x14ac:dyDescent="0.3">
      <c r="A13" s="169" t="s">
        <v>144</v>
      </c>
      <c r="B13" s="46" t="s">
        <v>155</v>
      </c>
      <c r="C13" s="46" t="s">
        <v>155</v>
      </c>
      <c r="D13" s="117" t="s">
        <v>81</v>
      </c>
      <c r="E13" s="116">
        <v>10</v>
      </c>
      <c r="F13" s="162">
        <v>9</v>
      </c>
      <c r="G13" s="115">
        <v>3</v>
      </c>
      <c r="H13" s="46">
        <v>0</v>
      </c>
      <c r="I13" s="46">
        <v>0</v>
      </c>
      <c r="J13" s="46">
        <f t="shared" si="4"/>
        <v>19</v>
      </c>
      <c r="K13" s="47">
        <f t="shared" ca="1" si="7"/>
        <v>3</v>
      </c>
      <c r="L13" s="46">
        <f t="shared" ca="1" si="5"/>
        <v>22</v>
      </c>
      <c r="M13" s="68">
        <v>20</v>
      </c>
      <c r="N13" s="69" t="str">
        <f t="shared" ca="1" si="6"/>
        <v>ý</v>
      </c>
      <c r="O13" s="46"/>
    </row>
    <row r="14" spans="1:15" x14ac:dyDescent="0.3">
      <c r="A14" s="168" t="s">
        <v>135</v>
      </c>
      <c r="B14" s="44" t="s">
        <v>156</v>
      </c>
      <c r="C14" s="44" t="s">
        <v>157</v>
      </c>
      <c r="D14" s="120" t="s">
        <v>81</v>
      </c>
      <c r="E14" s="119">
        <v>9</v>
      </c>
      <c r="F14" s="166">
        <v>4</v>
      </c>
      <c r="G14" s="118">
        <v>1</v>
      </c>
      <c r="H14" s="44">
        <v>0</v>
      </c>
      <c r="I14" s="44">
        <v>0</v>
      </c>
      <c r="J14" s="44">
        <f t="shared" si="4"/>
        <v>13</v>
      </c>
      <c r="K14" s="45">
        <f t="shared" ca="1" si="7"/>
        <v>9</v>
      </c>
      <c r="L14" s="44">
        <f t="shared" ca="1" si="5"/>
        <v>22</v>
      </c>
      <c r="M14" s="67">
        <v>20</v>
      </c>
      <c r="N14" s="70" t="str">
        <f t="shared" ca="1" si="6"/>
        <v>ý</v>
      </c>
      <c r="O14" s="44" t="s">
        <v>170</v>
      </c>
    </row>
    <row r="15" spans="1:15" x14ac:dyDescent="0.3">
      <c r="A15" s="168" t="s">
        <v>135</v>
      </c>
      <c r="B15" s="44" t="s">
        <v>158</v>
      </c>
      <c r="C15" s="44" t="s">
        <v>160</v>
      </c>
      <c r="D15" s="120" t="s">
        <v>81</v>
      </c>
      <c r="E15" s="119">
        <v>9</v>
      </c>
      <c r="F15" s="166">
        <v>-1</v>
      </c>
      <c r="G15" s="118">
        <v>1</v>
      </c>
      <c r="H15" s="44">
        <v>0</v>
      </c>
      <c r="I15" s="44">
        <v>0</v>
      </c>
      <c r="J15" s="44">
        <f t="shared" si="4"/>
        <v>8</v>
      </c>
      <c r="K15" s="45">
        <f t="shared" ca="1" si="7"/>
        <v>15</v>
      </c>
      <c r="L15" s="44">
        <f t="shared" ca="1" si="5"/>
        <v>23</v>
      </c>
      <c r="M15" s="67">
        <v>20</v>
      </c>
      <c r="N15" s="70" t="str">
        <f t="shared" ca="1" si="6"/>
        <v>ý</v>
      </c>
      <c r="O15" s="44" t="s">
        <v>170</v>
      </c>
    </row>
    <row r="16" spans="1:15" x14ac:dyDescent="0.3">
      <c r="A16" s="168" t="s">
        <v>135</v>
      </c>
      <c r="B16" s="44" t="s">
        <v>159</v>
      </c>
      <c r="C16" s="44" t="s">
        <v>160</v>
      </c>
      <c r="D16" s="120" t="s">
        <v>81</v>
      </c>
      <c r="E16" s="119">
        <v>9</v>
      </c>
      <c r="F16" s="166">
        <v>-1</v>
      </c>
      <c r="G16" s="118">
        <v>1</v>
      </c>
      <c r="H16" s="44">
        <v>0</v>
      </c>
      <c r="I16" s="44">
        <v>0</v>
      </c>
      <c r="J16" s="44">
        <f t="shared" ref="J16:J19" si="8">IF(D16="þ",SUM(E16,G16:I16),SUM(E16,F16,H16,I16))</f>
        <v>8</v>
      </c>
      <c r="K16" s="45">
        <f t="shared" ca="1" si="7"/>
        <v>18</v>
      </c>
      <c r="L16" s="44">
        <f t="shared" ref="L16:L19" ca="1" si="9">SUM(J16:K16)</f>
        <v>26</v>
      </c>
      <c r="M16" s="67">
        <v>20</v>
      </c>
      <c r="N16" s="70" t="str">
        <f t="shared" ref="N16:N19" ca="1" si="10">IF(K16&gt;(M16-1),"þ","ý")</f>
        <v>ý</v>
      </c>
      <c r="O16" s="44" t="s">
        <v>170</v>
      </c>
    </row>
    <row r="17" spans="1:15" x14ac:dyDescent="0.3">
      <c r="A17" s="169" t="s">
        <v>135</v>
      </c>
      <c r="B17" s="46" t="s">
        <v>155</v>
      </c>
      <c r="C17" s="46" t="s">
        <v>155</v>
      </c>
      <c r="D17" s="117" t="s">
        <v>81</v>
      </c>
      <c r="E17" s="116">
        <v>9</v>
      </c>
      <c r="F17" s="162">
        <v>9</v>
      </c>
      <c r="G17" s="115">
        <v>1</v>
      </c>
      <c r="H17" s="46">
        <v>0</v>
      </c>
      <c r="I17" s="46">
        <v>0</v>
      </c>
      <c r="J17" s="46">
        <f t="shared" si="8"/>
        <v>18</v>
      </c>
      <c r="K17" s="47">
        <f t="shared" ca="1" si="7"/>
        <v>13</v>
      </c>
      <c r="L17" s="46">
        <f t="shared" ca="1" si="9"/>
        <v>31</v>
      </c>
      <c r="M17" s="68">
        <v>20</v>
      </c>
      <c r="N17" s="69" t="str">
        <f t="shared" ca="1" si="10"/>
        <v>ý</v>
      </c>
      <c r="O17" s="46"/>
    </row>
    <row r="18" spans="1:15" x14ac:dyDescent="0.3">
      <c r="A18" s="168" t="s">
        <v>153</v>
      </c>
      <c r="B18" s="44" t="s">
        <v>156</v>
      </c>
      <c r="C18" s="44" t="s">
        <v>157</v>
      </c>
      <c r="D18" s="120" t="s">
        <v>81</v>
      </c>
      <c r="E18" s="119">
        <v>9</v>
      </c>
      <c r="F18" s="166">
        <v>6</v>
      </c>
      <c r="G18" s="118">
        <v>2</v>
      </c>
      <c r="H18" s="44">
        <v>0</v>
      </c>
      <c r="I18" s="44">
        <v>0</v>
      </c>
      <c r="J18" s="44">
        <f t="shared" si="8"/>
        <v>15</v>
      </c>
      <c r="K18" s="45">
        <f t="shared" ca="1" si="7"/>
        <v>3</v>
      </c>
      <c r="L18" s="44">
        <f t="shared" ca="1" si="9"/>
        <v>18</v>
      </c>
      <c r="M18" s="67">
        <v>20</v>
      </c>
      <c r="N18" s="70" t="str">
        <f t="shared" ca="1" si="10"/>
        <v>ý</v>
      </c>
      <c r="O18" s="44" t="s">
        <v>170</v>
      </c>
    </row>
    <row r="19" spans="1:15" x14ac:dyDescent="0.3">
      <c r="A19" s="168" t="s">
        <v>153</v>
      </c>
      <c r="B19" s="44" t="s">
        <v>158</v>
      </c>
      <c r="C19" s="44" t="s">
        <v>160</v>
      </c>
      <c r="D19" s="120" t="s">
        <v>81</v>
      </c>
      <c r="E19" s="119">
        <v>9</v>
      </c>
      <c r="F19" s="166">
        <v>-1</v>
      </c>
      <c r="G19" s="118">
        <v>2</v>
      </c>
      <c r="H19" s="44">
        <v>0</v>
      </c>
      <c r="I19" s="44">
        <v>0</v>
      </c>
      <c r="J19" s="44">
        <f t="shared" si="8"/>
        <v>8</v>
      </c>
      <c r="K19" s="45">
        <f t="shared" ca="1" si="7"/>
        <v>9</v>
      </c>
      <c r="L19" s="44">
        <f t="shared" ca="1" si="9"/>
        <v>17</v>
      </c>
      <c r="M19" s="67">
        <v>20</v>
      </c>
      <c r="N19" s="70" t="str">
        <f t="shared" ca="1" si="10"/>
        <v>ý</v>
      </c>
      <c r="O19" s="44" t="s">
        <v>170</v>
      </c>
    </row>
    <row r="20" spans="1:15" x14ac:dyDescent="0.3">
      <c r="A20" s="168" t="s">
        <v>153</v>
      </c>
      <c r="B20" s="44" t="s">
        <v>159</v>
      </c>
      <c r="C20" s="44" t="s">
        <v>160</v>
      </c>
      <c r="D20" s="120" t="s">
        <v>81</v>
      </c>
      <c r="E20" s="119">
        <v>9</v>
      </c>
      <c r="F20" s="166">
        <v>-1</v>
      </c>
      <c r="G20" s="118">
        <v>2</v>
      </c>
      <c r="H20" s="44">
        <v>0</v>
      </c>
      <c r="I20" s="44">
        <v>0</v>
      </c>
      <c r="J20" s="44">
        <f t="shared" ref="J20" si="11">IF(D20="þ",SUM(E20,G20:I20),SUM(E20,F20,H20,I20))</f>
        <v>8</v>
      </c>
      <c r="K20" s="45">
        <f t="shared" ca="1" si="7"/>
        <v>2</v>
      </c>
      <c r="L20" s="44">
        <f t="shared" ref="L20" ca="1" si="12">SUM(J20:K20)</f>
        <v>10</v>
      </c>
      <c r="M20" s="67">
        <v>20</v>
      </c>
      <c r="N20" s="70" t="str">
        <f t="shared" ref="N20" ca="1" si="13">IF(K20&gt;(M20-1),"þ","ý")</f>
        <v>ý</v>
      </c>
      <c r="O20" s="44" t="s">
        <v>170</v>
      </c>
    </row>
    <row r="21" spans="1:15" x14ac:dyDescent="0.3">
      <c r="A21" s="169" t="s">
        <v>153</v>
      </c>
      <c r="B21" s="46" t="s">
        <v>155</v>
      </c>
      <c r="C21" s="46" t="s">
        <v>155</v>
      </c>
      <c r="D21" s="117" t="s">
        <v>81</v>
      </c>
      <c r="E21" s="116">
        <v>9</v>
      </c>
      <c r="F21" s="162">
        <v>9</v>
      </c>
      <c r="G21" s="115">
        <v>2</v>
      </c>
      <c r="H21" s="46">
        <v>0</v>
      </c>
      <c r="I21" s="46">
        <v>0</v>
      </c>
      <c r="J21" s="46">
        <f t="shared" ref="J21:J23" si="14">IF(D21="þ",SUM(E21,G21:I21),SUM(E21,F21,H21,I21))</f>
        <v>18</v>
      </c>
      <c r="K21" s="47">
        <f t="shared" ca="1" si="7"/>
        <v>17</v>
      </c>
      <c r="L21" s="46">
        <f t="shared" ref="L21:L23" ca="1" si="15">SUM(J21:K21)</f>
        <v>35</v>
      </c>
      <c r="M21" s="68">
        <v>20</v>
      </c>
      <c r="N21" s="69" t="str">
        <f t="shared" ref="N21:N23" ca="1" si="16">IF(K21&gt;(M21-1),"þ","ý")</f>
        <v>ý</v>
      </c>
      <c r="O21" s="46"/>
    </row>
    <row r="22" spans="1:15" x14ac:dyDescent="0.3">
      <c r="A22" s="168" t="s">
        <v>179</v>
      </c>
      <c r="B22" s="44" t="s">
        <v>156</v>
      </c>
      <c r="C22" s="44" t="s">
        <v>187</v>
      </c>
      <c r="D22" s="120" t="s">
        <v>81</v>
      </c>
      <c r="E22" s="119">
        <v>16</v>
      </c>
      <c r="F22" s="166">
        <v>9</v>
      </c>
      <c r="G22" s="118">
        <v>-2</v>
      </c>
      <c r="H22" s="44">
        <v>0</v>
      </c>
      <c r="I22" s="44">
        <v>0</v>
      </c>
      <c r="J22" s="44">
        <f t="shared" si="14"/>
        <v>25</v>
      </c>
      <c r="K22" s="45">
        <f t="shared" ca="1" si="7"/>
        <v>16</v>
      </c>
      <c r="L22" s="44">
        <f t="shared" ca="1" si="15"/>
        <v>41</v>
      </c>
      <c r="M22" s="67">
        <v>20</v>
      </c>
      <c r="N22" s="70" t="str">
        <f t="shared" ca="1" si="16"/>
        <v>ý</v>
      </c>
      <c r="O22" s="44" t="s">
        <v>191</v>
      </c>
    </row>
    <row r="23" spans="1:15" x14ac:dyDescent="0.3">
      <c r="A23" s="168" t="s">
        <v>179</v>
      </c>
      <c r="B23" s="44" t="s">
        <v>188</v>
      </c>
      <c r="C23" s="44" t="s">
        <v>189</v>
      </c>
      <c r="D23" s="120" t="s">
        <v>81</v>
      </c>
      <c r="E23" s="119">
        <v>16</v>
      </c>
      <c r="F23" s="166">
        <v>4</v>
      </c>
      <c r="G23" s="118">
        <v>-2</v>
      </c>
      <c r="H23" s="44">
        <v>0</v>
      </c>
      <c r="I23" s="44">
        <v>0</v>
      </c>
      <c r="J23" s="44">
        <f t="shared" si="14"/>
        <v>20</v>
      </c>
      <c r="K23" s="45">
        <f t="shared" ca="1" si="7"/>
        <v>7</v>
      </c>
      <c r="L23" s="44">
        <f t="shared" ca="1" si="15"/>
        <v>27</v>
      </c>
      <c r="M23" s="67">
        <v>20</v>
      </c>
      <c r="N23" s="70" t="str">
        <f t="shared" ca="1" si="16"/>
        <v>ý</v>
      </c>
      <c r="O23" s="202" t="s">
        <v>190</v>
      </c>
    </row>
    <row r="24" spans="1:15" x14ac:dyDescent="0.3">
      <c r="A24" s="169" t="s">
        <v>179</v>
      </c>
      <c r="B24" s="46" t="s">
        <v>155</v>
      </c>
      <c r="C24" s="46" t="s">
        <v>155</v>
      </c>
      <c r="D24" s="117" t="s">
        <v>81</v>
      </c>
      <c r="E24" s="116">
        <v>16</v>
      </c>
      <c r="F24" s="162">
        <v>24</v>
      </c>
      <c r="G24" s="115">
        <v>-2</v>
      </c>
      <c r="H24" s="46">
        <v>0</v>
      </c>
      <c r="I24" s="46">
        <v>0</v>
      </c>
      <c r="J24" s="46">
        <f t="shared" ref="J24" si="17">IF(D24="þ",SUM(E24,G24:I24),SUM(E24,F24,H24,I24))</f>
        <v>40</v>
      </c>
      <c r="K24" s="47">
        <f t="shared" ca="1" si="7"/>
        <v>2</v>
      </c>
      <c r="L24" s="46">
        <f t="shared" ref="L24" ca="1" si="18">SUM(J24:K24)</f>
        <v>42</v>
      </c>
      <c r="M24" s="68">
        <v>20</v>
      </c>
      <c r="N24" s="69" t="str">
        <f t="shared" ref="N24" ca="1" si="19">IF(K24&gt;(M24-1),"þ","ý")</f>
        <v>ý</v>
      </c>
      <c r="O24" s="46"/>
    </row>
  </sheetData>
  <conditionalFormatting sqref="K21 K19 K5:K8 K10:K14">
    <cfRule type="cellIs" dxfId="70" priority="112" operator="greaterThanOrEqual">
      <formula>M5</formula>
    </cfRule>
  </conditionalFormatting>
  <conditionalFormatting sqref="N5:N8 N10:N11">
    <cfRule type="cellIs" dxfId="69" priority="111" operator="equal">
      <formula>"þ"</formula>
    </cfRule>
  </conditionalFormatting>
  <conditionalFormatting sqref="D5:D8 D10:D11">
    <cfRule type="cellIs" dxfId="68" priority="109" operator="equal">
      <formula>"þ"</formula>
    </cfRule>
  </conditionalFormatting>
  <conditionalFormatting sqref="N14">
    <cfRule type="cellIs" dxfId="67" priority="94" operator="equal">
      <formula>"þ"</formula>
    </cfRule>
  </conditionalFormatting>
  <conditionalFormatting sqref="N11:N12">
    <cfRule type="cellIs" dxfId="66" priority="93" operator="equal">
      <formula>"þ"</formula>
    </cfRule>
  </conditionalFormatting>
  <conditionalFormatting sqref="D14">
    <cfRule type="cellIs" dxfId="65" priority="92" operator="equal">
      <formula>"þ"</formula>
    </cfRule>
  </conditionalFormatting>
  <conditionalFormatting sqref="D11:D12">
    <cfRule type="cellIs" dxfId="64" priority="91" operator="equal">
      <formula>"þ"</formula>
    </cfRule>
  </conditionalFormatting>
  <conditionalFormatting sqref="K18 K14:K16">
    <cfRule type="cellIs" dxfId="63" priority="73" operator="greaterThanOrEqual">
      <formula>M14</formula>
    </cfRule>
  </conditionalFormatting>
  <conditionalFormatting sqref="N14:N16">
    <cfRule type="cellIs" dxfId="62" priority="72" operator="equal">
      <formula>"þ"</formula>
    </cfRule>
  </conditionalFormatting>
  <conditionalFormatting sqref="N18">
    <cfRule type="cellIs" dxfId="61" priority="71" operator="equal">
      <formula>"þ"</formula>
    </cfRule>
  </conditionalFormatting>
  <conditionalFormatting sqref="D18">
    <cfRule type="cellIs" dxfId="60" priority="70" operator="equal">
      <formula>"þ"</formula>
    </cfRule>
  </conditionalFormatting>
  <conditionalFormatting sqref="D16">
    <cfRule type="cellIs" dxfId="59" priority="69" operator="equal">
      <formula>"þ"</formula>
    </cfRule>
  </conditionalFormatting>
  <conditionalFormatting sqref="D15">
    <cfRule type="cellIs" dxfId="58" priority="68" operator="equal">
      <formula>"þ"</formula>
    </cfRule>
  </conditionalFormatting>
  <conditionalFormatting sqref="N19">
    <cfRule type="cellIs" dxfId="57" priority="63" operator="equal">
      <formula>"þ"</formula>
    </cfRule>
  </conditionalFormatting>
  <conditionalFormatting sqref="D19">
    <cfRule type="cellIs" dxfId="56" priority="62" operator="equal">
      <formula>"þ"</formula>
    </cfRule>
  </conditionalFormatting>
  <conditionalFormatting sqref="N21">
    <cfRule type="cellIs" dxfId="55" priority="61" operator="equal">
      <formula>"þ"</formula>
    </cfRule>
  </conditionalFormatting>
  <conditionalFormatting sqref="D21">
    <cfRule type="cellIs" dxfId="54" priority="60" operator="equal">
      <formula>"þ"</formula>
    </cfRule>
  </conditionalFormatting>
  <conditionalFormatting sqref="K2:K5">
    <cfRule type="cellIs" dxfId="53" priority="51" operator="greaterThanOrEqual">
      <formula>M2</formula>
    </cfRule>
  </conditionalFormatting>
  <conditionalFormatting sqref="N2:N5">
    <cfRule type="cellIs" dxfId="52" priority="50" operator="equal">
      <formula>"þ"</formula>
    </cfRule>
  </conditionalFormatting>
  <conditionalFormatting sqref="D2:D5">
    <cfRule type="cellIs" dxfId="51" priority="49" operator="equal">
      <formula>"þ"</formula>
    </cfRule>
  </conditionalFormatting>
  <conditionalFormatting sqref="K13">
    <cfRule type="cellIs" dxfId="50" priority="45" operator="greaterThanOrEqual">
      <formula>M13</formula>
    </cfRule>
  </conditionalFormatting>
  <conditionalFormatting sqref="N13">
    <cfRule type="cellIs" dxfId="49" priority="44" operator="equal">
      <formula>"þ"</formula>
    </cfRule>
  </conditionalFormatting>
  <conditionalFormatting sqref="D13">
    <cfRule type="cellIs" dxfId="48" priority="43" operator="equal">
      <formula>"þ"</formula>
    </cfRule>
  </conditionalFormatting>
  <conditionalFormatting sqref="K17">
    <cfRule type="cellIs" dxfId="47" priority="42" operator="greaterThanOrEqual">
      <formula>M17</formula>
    </cfRule>
  </conditionalFormatting>
  <conditionalFormatting sqref="N17">
    <cfRule type="cellIs" dxfId="46" priority="41" operator="equal">
      <formula>"þ"</formula>
    </cfRule>
  </conditionalFormatting>
  <conditionalFormatting sqref="D17">
    <cfRule type="cellIs" dxfId="45" priority="40" operator="equal">
      <formula>"þ"</formula>
    </cfRule>
  </conditionalFormatting>
  <conditionalFormatting sqref="D20">
    <cfRule type="cellIs" dxfId="44" priority="39" operator="equal">
      <formula>"þ"</formula>
    </cfRule>
  </conditionalFormatting>
  <conditionalFormatting sqref="K20">
    <cfRule type="cellIs" dxfId="43" priority="38" operator="greaterThanOrEqual">
      <formula>M20</formula>
    </cfRule>
  </conditionalFormatting>
  <conditionalFormatting sqref="N20">
    <cfRule type="cellIs" dxfId="42" priority="37" operator="equal">
      <formula>"þ"</formula>
    </cfRule>
  </conditionalFormatting>
  <conditionalFormatting sqref="K18">
    <cfRule type="cellIs" dxfId="41" priority="36" operator="greaterThanOrEqual">
      <formula>M18</formula>
    </cfRule>
  </conditionalFormatting>
  <conditionalFormatting sqref="K17">
    <cfRule type="cellIs" dxfId="40" priority="35" operator="greaterThanOrEqual">
      <formula>M17</formula>
    </cfRule>
  </conditionalFormatting>
  <conditionalFormatting sqref="N17">
    <cfRule type="cellIs" dxfId="39" priority="34" operator="equal">
      <formula>"þ"</formula>
    </cfRule>
  </conditionalFormatting>
  <conditionalFormatting sqref="D17">
    <cfRule type="cellIs" dxfId="38" priority="33" operator="equal">
      <formula>"þ"</formula>
    </cfRule>
  </conditionalFormatting>
  <conditionalFormatting sqref="N18">
    <cfRule type="cellIs" dxfId="37" priority="32" operator="equal">
      <formula>"þ"</formula>
    </cfRule>
  </conditionalFormatting>
  <conditionalFormatting sqref="D18">
    <cfRule type="cellIs" dxfId="36" priority="31" operator="equal">
      <formula>"þ"</formula>
    </cfRule>
  </conditionalFormatting>
  <conditionalFormatting sqref="D19">
    <cfRule type="cellIs" dxfId="35" priority="30" operator="equal">
      <formula>"þ"</formula>
    </cfRule>
  </conditionalFormatting>
  <conditionalFormatting sqref="K19">
    <cfRule type="cellIs" dxfId="34" priority="29" operator="greaterThanOrEqual">
      <formula>M19</formula>
    </cfRule>
  </conditionalFormatting>
  <conditionalFormatting sqref="N19">
    <cfRule type="cellIs" dxfId="33" priority="28" operator="equal">
      <formula>"þ"</formula>
    </cfRule>
  </conditionalFormatting>
  <conditionalFormatting sqref="N13">
    <cfRule type="cellIs" dxfId="32" priority="27" operator="equal">
      <formula>"þ"</formula>
    </cfRule>
  </conditionalFormatting>
  <conditionalFormatting sqref="D13">
    <cfRule type="cellIs" dxfId="31" priority="26" operator="equal">
      <formula>"þ"</formula>
    </cfRule>
  </conditionalFormatting>
  <conditionalFormatting sqref="D15">
    <cfRule type="cellIs" dxfId="30" priority="25" operator="equal">
      <formula>"þ"</formula>
    </cfRule>
  </conditionalFormatting>
  <conditionalFormatting sqref="D14">
    <cfRule type="cellIs" dxfId="29" priority="24" operator="equal">
      <formula>"þ"</formula>
    </cfRule>
  </conditionalFormatting>
  <conditionalFormatting sqref="K9">
    <cfRule type="cellIs" dxfId="28" priority="20" operator="greaterThanOrEqual">
      <formula>M9</formula>
    </cfRule>
  </conditionalFormatting>
  <conditionalFormatting sqref="N9">
    <cfRule type="cellIs" dxfId="27" priority="19" operator="equal">
      <formula>"þ"</formula>
    </cfRule>
  </conditionalFormatting>
  <conditionalFormatting sqref="D9">
    <cfRule type="cellIs" dxfId="26" priority="18" operator="equal">
      <formula>"þ"</formula>
    </cfRule>
  </conditionalFormatting>
  <conditionalFormatting sqref="K23:K24">
    <cfRule type="cellIs" dxfId="25" priority="17" operator="greaterThanOrEqual">
      <formula>M23</formula>
    </cfRule>
  </conditionalFormatting>
  <conditionalFormatting sqref="K22">
    <cfRule type="cellIs" dxfId="24" priority="16" operator="greaterThanOrEqual">
      <formula>M22</formula>
    </cfRule>
  </conditionalFormatting>
  <conditionalFormatting sqref="N22">
    <cfRule type="cellIs" dxfId="23" priority="15" operator="equal">
      <formula>"þ"</formula>
    </cfRule>
  </conditionalFormatting>
  <conditionalFormatting sqref="D22">
    <cfRule type="cellIs" dxfId="22" priority="14" operator="equal">
      <formula>"þ"</formula>
    </cfRule>
  </conditionalFormatting>
  <conditionalFormatting sqref="N23">
    <cfRule type="cellIs" dxfId="21" priority="13" operator="equal">
      <formula>"þ"</formula>
    </cfRule>
  </conditionalFormatting>
  <conditionalFormatting sqref="D23">
    <cfRule type="cellIs" dxfId="20" priority="12" operator="equal">
      <formula>"þ"</formula>
    </cfRule>
  </conditionalFormatting>
  <conditionalFormatting sqref="N24">
    <cfRule type="cellIs" dxfId="19" priority="11" operator="equal">
      <formula>"þ"</formula>
    </cfRule>
  </conditionalFormatting>
  <conditionalFormatting sqref="D24">
    <cfRule type="cellIs" dxfId="18" priority="10" operator="equal">
      <formula>"þ"</formula>
    </cfRule>
  </conditionalFormatting>
  <conditionalFormatting sqref="K22">
    <cfRule type="cellIs" dxfId="17" priority="6" operator="greaterThanOrEqual">
      <formula>M22</formula>
    </cfRule>
  </conditionalFormatting>
  <conditionalFormatting sqref="N22">
    <cfRule type="cellIs" dxfId="16" priority="5" operator="equal">
      <formula>"þ"</formula>
    </cfRule>
  </conditionalFormatting>
  <conditionalFormatting sqref="D22">
    <cfRule type="cellIs" dxfId="15" priority="4" operator="equal">
      <formula>"þ"</formula>
    </cfRule>
  </conditionalFormatting>
  <conditionalFormatting sqref="D23">
    <cfRule type="cellIs" dxfId="14" priority="3" operator="equal">
      <formula>"þ"</formula>
    </cfRule>
  </conditionalFormatting>
  <conditionalFormatting sqref="K23">
    <cfRule type="cellIs" dxfId="13" priority="2" operator="greaterThanOrEqual">
      <formula>M23</formula>
    </cfRule>
  </conditionalFormatting>
  <conditionalFormatting sqref="N23">
    <cfRule type="cellIs" dxfId="1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zoomScaleNormal="100" workbookViewId="0">
      <selection activeCell="B1" sqref="B1"/>
    </sheetView>
  </sheetViews>
  <sheetFormatPr defaultColWidth="4" defaultRowHeight="15.6" x14ac:dyDescent="0.3"/>
  <cols>
    <col min="1" max="1" width="14.19921875" style="18" bestFit="1" customWidth="1"/>
    <col min="2" max="2" width="11.699218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11.89843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0" t="s">
        <v>0</v>
      </c>
      <c r="B1" s="90" t="s">
        <v>64</v>
      </c>
      <c r="C1" s="90" t="s">
        <v>39</v>
      </c>
      <c r="D1" s="91" t="s">
        <v>3</v>
      </c>
      <c r="E1" s="90" t="s">
        <v>108</v>
      </c>
      <c r="G1" s="90" t="s">
        <v>0</v>
      </c>
      <c r="H1" s="90" t="s">
        <v>64</v>
      </c>
      <c r="I1" s="90" t="s">
        <v>39</v>
      </c>
      <c r="J1" s="91" t="s">
        <v>3</v>
      </c>
      <c r="K1" s="90" t="s">
        <v>108</v>
      </c>
    </row>
    <row r="2" spans="1:11" x14ac:dyDescent="0.3">
      <c r="A2" s="167" t="s">
        <v>152</v>
      </c>
      <c r="B2" s="5" t="s">
        <v>40</v>
      </c>
      <c r="C2" s="92">
        <f>11</f>
        <v>11</v>
      </c>
      <c r="D2" s="93">
        <f t="shared" ref="D2:D16" ca="1" si="0">RANDBETWEEN(1,20)</f>
        <v>1</v>
      </c>
      <c r="E2" s="92">
        <f t="shared" ref="E2:E4" ca="1" si="1">D2+C2</f>
        <v>12</v>
      </c>
      <c r="G2" s="164"/>
      <c r="H2" s="5" t="s">
        <v>40</v>
      </c>
      <c r="I2" s="92"/>
      <c r="J2" s="93">
        <f t="shared" ref="J2:J7" ca="1" si="2">RANDBETWEEN(1,20)</f>
        <v>17</v>
      </c>
      <c r="K2" s="92">
        <f t="shared" ref="K2:K5" ca="1" si="3">J2+I2</f>
        <v>17</v>
      </c>
    </row>
    <row r="3" spans="1:11" x14ac:dyDescent="0.3">
      <c r="A3" s="168" t="s">
        <v>152</v>
      </c>
      <c r="B3" s="5" t="s">
        <v>41</v>
      </c>
      <c r="C3" s="44">
        <f>8</f>
        <v>8</v>
      </c>
      <c r="D3" s="45">
        <f t="shared" ca="1" si="0"/>
        <v>5</v>
      </c>
      <c r="E3" s="44">
        <f t="shared" ca="1" si="1"/>
        <v>13</v>
      </c>
      <c r="G3" s="67"/>
      <c r="H3" s="5" t="s">
        <v>41</v>
      </c>
      <c r="I3" s="44"/>
      <c r="J3" s="45">
        <f t="shared" ca="1" si="2"/>
        <v>14</v>
      </c>
      <c r="K3" s="44">
        <f t="shared" ca="1" si="3"/>
        <v>14</v>
      </c>
    </row>
    <row r="4" spans="1:11" x14ac:dyDescent="0.3">
      <c r="A4" s="169" t="s">
        <v>152</v>
      </c>
      <c r="B4" s="94" t="s">
        <v>42</v>
      </c>
      <c r="C4" s="46">
        <f>7</f>
        <v>7</v>
      </c>
      <c r="D4" s="47">
        <f t="shared" ca="1" si="0"/>
        <v>13</v>
      </c>
      <c r="E4" s="46">
        <f t="shared" ca="1" si="1"/>
        <v>20</v>
      </c>
      <c r="G4" s="68"/>
      <c r="H4" s="94" t="s">
        <v>42</v>
      </c>
      <c r="I4" s="46"/>
      <c r="J4" s="47">
        <f t="shared" ca="1" si="2"/>
        <v>13</v>
      </c>
      <c r="K4" s="46">
        <f t="shared" ca="1" si="3"/>
        <v>13</v>
      </c>
    </row>
    <row r="5" spans="1:11" x14ac:dyDescent="0.3">
      <c r="A5" s="167" t="s">
        <v>140</v>
      </c>
      <c r="B5" s="5" t="s">
        <v>40</v>
      </c>
      <c r="C5" s="92">
        <v>15</v>
      </c>
      <c r="D5" s="93">
        <f t="shared" ca="1" si="0"/>
        <v>2</v>
      </c>
      <c r="E5" s="92">
        <f t="shared" ref="E5:E7" ca="1" si="4">D5+C5</f>
        <v>17</v>
      </c>
      <c r="G5" s="68"/>
      <c r="H5" s="94" t="s">
        <v>122</v>
      </c>
      <c r="I5" s="46"/>
      <c r="J5" s="47">
        <f t="shared" ca="1" si="2"/>
        <v>15</v>
      </c>
      <c r="K5" s="46">
        <f t="shared" ca="1" si="3"/>
        <v>15</v>
      </c>
    </row>
    <row r="6" spans="1:11" x14ac:dyDescent="0.3">
      <c r="A6" s="168" t="s">
        <v>140</v>
      </c>
      <c r="B6" s="5" t="s">
        <v>41</v>
      </c>
      <c r="C6" s="44">
        <v>8</v>
      </c>
      <c r="D6" s="45">
        <f t="shared" ca="1" si="0"/>
        <v>2</v>
      </c>
      <c r="E6" s="44">
        <f t="shared" ca="1" si="4"/>
        <v>10</v>
      </c>
      <c r="G6" s="68"/>
      <c r="H6" s="94" t="s">
        <v>124</v>
      </c>
      <c r="I6" s="46"/>
      <c r="J6" s="47">
        <f t="shared" ca="1" si="2"/>
        <v>17</v>
      </c>
      <c r="K6" s="46">
        <f t="shared" ref="K6:K7" ca="1" si="5">J6+I6</f>
        <v>17</v>
      </c>
    </row>
    <row r="7" spans="1:11" x14ac:dyDescent="0.3">
      <c r="A7" s="169" t="s">
        <v>140</v>
      </c>
      <c r="B7" s="94" t="s">
        <v>42</v>
      </c>
      <c r="C7" s="46">
        <v>7</v>
      </c>
      <c r="D7" s="47">
        <f t="shared" ca="1" si="0"/>
        <v>1</v>
      </c>
      <c r="E7" s="46">
        <f t="shared" ca="1" si="4"/>
        <v>8</v>
      </c>
      <c r="G7" s="68"/>
      <c r="H7" s="94" t="s">
        <v>118</v>
      </c>
      <c r="I7" s="46"/>
      <c r="J7" s="47">
        <f t="shared" ca="1" si="2"/>
        <v>10</v>
      </c>
      <c r="K7" s="46">
        <f t="shared" ca="1" si="5"/>
        <v>10</v>
      </c>
    </row>
    <row r="8" spans="1:11" x14ac:dyDescent="0.3">
      <c r="A8" s="167" t="s">
        <v>144</v>
      </c>
      <c r="B8" s="5" t="s">
        <v>40</v>
      </c>
      <c r="C8" s="92">
        <v>11</v>
      </c>
      <c r="D8" s="93">
        <f t="shared" ca="1" si="0"/>
        <v>12</v>
      </c>
      <c r="E8" s="92">
        <f t="shared" ref="E8:E10" ca="1" si="6">D8+C8</f>
        <v>23</v>
      </c>
    </row>
    <row r="9" spans="1:11" x14ac:dyDescent="0.3">
      <c r="A9" s="168" t="s">
        <v>144</v>
      </c>
      <c r="B9" s="5" t="s">
        <v>41</v>
      </c>
      <c r="C9" s="44">
        <v>9</v>
      </c>
      <c r="D9" s="45">
        <f t="shared" ca="1" si="0"/>
        <v>9</v>
      </c>
      <c r="E9" s="44">
        <f t="shared" ca="1" si="6"/>
        <v>18</v>
      </c>
    </row>
    <row r="10" spans="1:11" x14ac:dyDescent="0.3">
      <c r="A10" s="169" t="s">
        <v>144</v>
      </c>
      <c r="B10" s="94" t="s">
        <v>42</v>
      </c>
      <c r="C10" s="46">
        <v>10</v>
      </c>
      <c r="D10" s="47">
        <f t="shared" ca="1" si="0"/>
        <v>2</v>
      </c>
      <c r="E10" s="46">
        <f t="shared" ca="1" si="6"/>
        <v>12</v>
      </c>
    </row>
    <row r="11" spans="1:11" x14ac:dyDescent="0.3">
      <c r="A11" s="167" t="s">
        <v>135</v>
      </c>
      <c r="B11" s="5" t="s">
        <v>40</v>
      </c>
      <c r="C11" s="92">
        <v>8</v>
      </c>
      <c r="D11" s="93">
        <f t="shared" ca="1" si="0"/>
        <v>3</v>
      </c>
      <c r="E11" s="92">
        <f t="shared" ref="E11:E13" ca="1" si="7">D11+C11</f>
        <v>11</v>
      </c>
    </row>
    <row r="12" spans="1:11" x14ac:dyDescent="0.3">
      <c r="A12" s="168" t="s">
        <v>135</v>
      </c>
      <c r="B12" s="5" t="s">
        <v>41</v>
      </c>
      <c r="C12" s="44">
        <v>7</v>
      </c>
      <c r="D12" s="45">
        <f t="shared" ca="1" si="0"/>
        <v>8</v>
      </c>
      <c r="E12" s="44">
        <f t="shared" ca="1" si="7"/>
        <v>15</v>
      </c>
    </row>
    <row r="13" spans="1:11" x14ac:dyDescent="0.3">
      <c r="A13" s="169" t="s">
        <v>135</v>
      </c>
      <c r="B13" s="94" t="s">
        <v>42</v>
      </c>
      <c r="C13" s="46">
        <v>6</v>
      </c>
      <c r="D13" s="47">
        <f t="shared" ca="1" si="0"/>
        <v>4</v>
      </c>
      <c r="E13" s="46">
        <f t="shared" ca="1" si="7"/>
        <v>10</v>
      </c>
    </row>
    <row r="14" spans="1:11" x14ac:dyDescent="0.3">
      <c r="A14" s="167" t="s">
        <v>153</v>
      </c>
      <c r="B14" s="5" t="s">
        <v>40</v>
      </c>
      <c r="C14" s="92">
        <v>8</v>
      </c>
      <c r="D14" s="93">
        <f t="shared" ca="1" si="0"/>
        <v>17</v>
      </c>
      <c r="E14" s="92">
        <f t="shared" ref="E14:E16" ca="1" si="8">D14+C14</f>
        <v>25</v>
      </c>
    </row>
    <row r="15" spans="1:11" x14ac:dyDescent="0.3">
      <c r="A15" s="168" t="s">
        <v>153</v>
      </c>
      <c r="B15" s="5" t="s">
        <v>41</v>
      </c>
      <c r="C15" s="44">
        <v>8</v>
      </c>
      <c r="D15" s="45">
        <f t="shared" ca="1" si="0"/>
        <v>5</v>
      </c>
      <c r="E15" s="44">
        <f t="shared" ca="1" si="8"/>
        <v>13</v>
      </c>
    </row>
    <row r="16" spans="1:11" x14ac:dyDescent="0.3">
      <c r="A16" s="169" t="s">
        <v>153</v>
      </c>
      <c r="B16" s="94" t="s">
        <v>42</v>
      </c>
      <c r="C16" s="46">
        <v>5</v>
      </c>
      <c r="D16" s="47">
        <f t="shared" ca="1" si="0"/>
        <v>4</v>
      </c>
      <c r="E16" s="46">
        <f t="shared" ca="1" si="8"/>
        <v>9</v>
      </c>
    </row>
    <row r="17" spans="1:5" x14ac:dyDescent="0.3">
      <c r="A17" s="167" t="s">
        <v>179</v>
      </c>
      <c r="B17" s="5" t="s">
        <v>40</v>
      </c>
      <c r="C17" s="92">
        <v>17</v>
      </c>
      <c r="D17" s="93">
        <f t="shared" ref="D17:D19" ca="1" si="9">RANDBETWEEN(1,20)</f>
        <v>11</v>
      </c>
      <c r="E17" s="92">
        <f t="shared" ref="E17:E19" ca="1" si="10">D17+C17</f>
        <v>28</v>
      </c>
    </row>
    <row r="18" spans="1:5" x14ac:dyDescent="0.3">
      <c r="A18" s="168" t="s">
        <v>179</v>
      </c>
      <c r="B18" s="5" t="s">
        <v>41</v>
      </c>
      <c r="C18" s="44">
        <v>8</v>
      </c>
      <c r="D18" s="45">
        <f t="shared" ca="1" si="9"/>
        <v>17</v>
      </c>
      <c r="E18" s="44">
        <f t="shared" ca="1" si="10"/>
        <v>25</v>
      </c>
    </row>
    <row r="19" spans="1:5" x14ac:dyDescent="0.3">
      <c r="A19" s="169" t="s">
        <v>179</v>
      </c>
      <c r="B19" s="94" t="s">
        <v>42</v>
      </c>
      <c r="C19" s="46">
        <v>4</v>
      </c>
      <c r="D19" s="47">
        <f t="shared" ca="1" si="9"/>
        <v>1</v>
      </c>
      <c r="E19" s="46">
        <f t="shared" ca="1" si="10"/>
        <v>5</v>
      </c>
    </row>
    <row r="20" spans="1:5" x14ac:dyDescent="0.3">
      <c r="A20" s="169" t="s">
        <v>179</v>
      </c>
      <c r="B20" s="94" t="s">
        <v>192</v>
      </c>
      <c r="C20" s="46">
        <v>0</v>
      </c>
      <c r="D20" s="47">
        <f ca="1">RANDBETWEEN(1,20)</f>
        <v>15</v>
      </c>
      <c r="E20" s="46">
        <f ca="1">D20+C20</f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1.3984375" style="200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4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97" t="s">
        <v>0</v>
      </c>
      <c r="B1" s="49" t="s">
        <v>44</v>
      </c>
      <c r="C1" s="50" t="s">
        <v>43</v>
      </c>
      <c r="D1" s="51" t="s">
        <v>45</v>
      </c>
      <c r="E1" s="42" t="s">
        <v>66</v>
      </c>
      <c r="F1" s="40" t="s">
        <v>46</v>
      </c>
      <c r="G1" s="41"/>
      <c r="H1" s="29" t="s">
        <v>47</v>
      </c>
      <c r="I1" s="15" t="s">
        <v>48</v>
      </c>
      <c r="J1" s="17" t="s">
        <v>49</v>
      </c>
      <c r="K1" s="20" t="s">
        <v>50</v>
      </c>
      <c r="L1" s="21" t="s">
        <v>51</v>
      </c>
      <c r="M1" s="22" t="s">
        <v>52</v>
      </c>
      <c r="N1" s="24" t="s">
        <v>53</v>
      </c>
      <c r="O1" s="25" t="s">
        <v>70</v>
      </c>
      <c r="P1" s="52" t="s">
        <v>67</v>
      </c>
      <c r="Q1" s="26" t="s">
        <v>54</v>
      </c>
      <c r="R1" s="27" t="s">
        <v>55</v>
      </c>
      <c r="S1" s="28" t="s">
        <v>68</v>
      </c>
      <c r="T1" s="23" t="s">
        <v>71</v>
      </c>
      <c r="U1" s="30" t="s">
        <v>56</v>
      </c>
      <c r="V1" s="31" t="s">
        <v>57</v>
      </c>
      <c r="W1" s="34" t="s">
        <v>58</v>
      </c>
      <c r="X1" s="53" t="s">
        <v>69</v>
      </c>
      <c r="Y1" s="35" t="s">
        <v>59</v>
      </c>
      <c r="Z1" s="33" t="s">
        <v>60</v>
      </c>
      <c r="AA1" s="31" t="s">
        <v>61</v>
      </c>
      <c r="AB1" s="32" t="s">
        <v>62</v>
      </c>
      <c r="AD1" s="161" t="s">
        <v>126</v>
      </c>
    </row>
    <row r="2" spans="1:30" ht="21" thickTop="1" x14ac:dyDescent="0.3">
      <c r="A2" s="198" t="s">
        <v>120</v>
      </c>
      <c r="B2" s="201">
        <f>12+1+2</f>
        <v>15</v>
      </c>
      <c r="C2" s="114">
        <f>D2-4</f>
        <v>26</v>
      </c>
      <c r="D2" s="180">
        <f>29+1</f>
        <v>30</v>
      </c>
      <c r="E2" s="100">
        <v>0</v>
      </c>
      <c r="F2" s="101" t="s">
        <v>63</v>
      </c>
      <c r="G2" s="102">
        <v>0</v>
      </c>
      <c r="H2" s="146"/>
      <c r="I2" s="104"/>
      <c r="J2" s="206" t="s">
        <v>177</v>
      </c>
      <c r="K2" s="207" t="s">
        <v>177</v>
      </c>
      <c r="L2" s="208" t="s">
        <v>177</v>
      </c>
      <c r="M2" s="210" t="s">
        <v>177</v>
      </c>
      <c r="N2" s="209" t="s">
        <v>177</v>
      </c>
      <c r="O2" s="204"/>
      <c r="P2" s="107"/>
      <c r="Q2" s="156" t="s">
        <v>99</v>
      </c>
      <c r="R2" s="108"/>
      <c r="S2" s="109"/>
      <c r="T2" s="110"/>
      <c r="U2" s="96"/>
      <c r="V2" s="97">
        <f t="shared" ref="V2:V9" si="0">SUM(H2:T2)</f>
        <v>0</v>
      </c>
      <c r="W2" s="111"/>
      <c r="X2" s="112">
        <v>24</v>
      </c>
      <c r="Y2" s="155"/>
      <c r="Z2" s="98">
        <v>105</v>
      </c>
      <c r="AA2" s="57">
        <f>SUM(Y2:Z2)-(V2+W2)</f>
        <v>105</v>
      </c>
      <c r="AB2" s="141">
        <f>SMALL(Z2:AA2,1)+X2</f>
        <v>129</v>
      </c>
      <c r="AD2" s="165"/>
    </row>
    <row r="3" spans="1:30" x14ac:dyDescent="0.3">
      <c r="A3" s="198" t="s">
        <v>114</v>
      </c>
      <c r="B3" s="201">
        <f>17+2</f>
        <v>19</v>
      </c>
      <c r="C3" s="114">
        <f>D3-8</f>
        <v>23</v>
      </c>
      <c r="D3" s="180">
        <f>29+2</f>
        <v>31</v>
      </c>
      <c r="E3" s="100">
        <v>0</v>
      </c>
      <c r="F3" s="101" t="s">
        <v>63</v>
      </c>
      <c r="G3" s="102">
        <v>0</v>
      </c>
      <c r="H3" s="146"/>
      <c r="I3" s="147"/>
      <c r="J3" s="206" t="s">
        <v>177</v>
      </c>
      <c r="K3" s="207" t="s">
        <v>177</v>
      </c>
      <c r="L3" s="208" t="s">
        <v>177</v>
      </c>
      <c r="M3" s="210" t="s">
        <v>177</v>
      </c>
      <c r="N3" s="209" t="s">
        <v>177</v>
      </c>
      <c r="O3" s="204"/>
      <c r="P3" s="150"/>
      <c r="Q3" s="156" t="s">
        <v>99</v>
      </c>
      <c r="R3" s="151"/>
      <c r="S3" s="152"/>
      <c r="T3" s="153"/>
      <c r="U3" s="96"/>
      <c r="V3" s="97">
        <f t="shared" si="0"/>
        <v>0</v>
      </c>
      <c r="W3" s="154"/>
      <c r="X3" s="112">
        <v>20</v>
      </c>
      <c r="Y3" s="155"/>
      <c r="Z3" s="98">
        <v>105</v>
      </c>
      <c r="AA3" s="57">
        <f t="shared" ref="AA3:AA5" si="1">SUM(Y3:Z3)-(V3+W3)</f>
        <v>105</v>
      </c>
      <c r="AB3" s="141">
        <f t="shared" ref="AB3:AB5" si="2">SMALL(Z3:AA3,1)+X3</f>
        <v>125</v>
      </c>
      <c r="AD3" s="165"/>
    </row>
    <row r="4" spans="1:30" x14ac:dyDescent="0.3">
      <c r="A4" s="198" t="s">
        <v>121</v>
      </c>
      <c r="B4" s="201">
        <f>14</f>
        <v>14</v>
      </c>
      <c r="C4" s="179">
        <f>D4-4</f>
        <v>27</v>
      </c>
      <c r="D4" s="180">
        <f>27+4</f>
        <v>31</v>
      </c>
      <c r="E4" s="100">
        <v>0</v>
      </c>
      <c r="F4" s="101" t="s">
        <v>63</v>
      </c>
      <c r="G4" s="102">
        <v>0</v>
      </c>
      <c r="H4" s="146">
        <v>20</v>
      </c>
      <c r="I4" s="147"/>
      <c r="J4" s="206" t="s">
        <v>177</v>
      </c>
      <c r="K4" s="207" t="s">
        <v>177</v>
      </c>
      <c r="L4" s="208" t="s">
        <v>177</v>
      </c>
      <c r="M4" s="210" t="s">
        <v>177</v>
      </c>
      <c r="N4" s="209" t="s">
        <v>177</v>
      </c>
      <c r="O4" s="204">
        <v>11</v>
      </c>
      <c r="P4" s="174" t="s">
        <v>99</v>
      </c>
      <c r="Q4" s="156" t="s">
        <v>99</v>
      </c>
      <c r="R4" s="151"/>
      <c r="S4" s="152"/>
      <c r="T4" s="153"/>
      <c r="U4" s="96"/>
      <c r="V4" s="97">
        <f t="shared" si="0"/>
        <v>31</v>
      </c>
      <c r="W4" s="154"/>
      <c r="X4" s="112">
        <v>22</v>
      </c>
      <c r="Y4" s="155"/>
      <c r="Z4" s="98">
        <v>105</v>
      </c>
      <c r="AA4" s="57">
        <f>SUM(Y4:Z4)-(V4+W4)</f>
        <v>74</v>
      </c>
      <c r="AB4" s="141">
        <f>SMALL(Z4:AA4,1)+X4</f>
        <v>96</v>
      </c>
      <c r="AD4" s="165"/>
    </row>
    <row r="5" spans="1:30" x14ac:dyDescent="0.3">
      <c r="A5" s="198" t="s">
        <v>119</v>
      </c>
      <c r="B5" s="201">
        <f>14</f>
        <v>14</v>
      </c>
      <c r="C5" s="179">
        <f>30+5</f>
        <v>35</v>
      </c>
      <c r="D5" s="180">
        <f>34+5</f>
        <v>39</v>
      </c>
      <c r="E5" s="100">
        <v>0</v>
      </c>
      <c r="F5" s="144" t="s">
        <v>63</v>
      </c>
      <c r="G5" s="145">
        <v>0</v>
      </c>
      <c r="H5" s="146">
        <v>44</v>
      </c>
      <c r="I5" s="147"/>
      <c r="J5" s="206" t="s">
        <v>177</v>
      </c>
      <c r="K5" s="207" t="s">
        <v>177</v>
      </c>
      <c r="L5" s="208" t="s">
        <v>177</v>
      </c>
      <c r="M5" s="210" t="s">
        <v>177</v>
      </c>
      <c r="N5" s="209" t="s">
        <v>177</v>
      </c>
      <c r="O5" s="204"/>
      <c r="P5" s="150"/>
      <c r="Q5" s="156" t="s">
        <v>99</v>
      </c>
      <c r="R5" s="151"/>
      <c r="S5" s="152"/>
      <c r="T5" s="153"/>
      <c r="U5" s="96"/>
      <c r="V5" s="97">
        <f t="shared" si="0"/>
        <v>44</v>
      </c>
      <c r="W5" s="154"/>
      <c r="X5" s="112">
        <v>64</v>
      </c>
      <c r="Y5" s="155"/>
      <c r="Z5" s="98">
        <v>198</v>
      </c>
      <c r="AA5" s="57">
        <f t="shared" si="1"/>
        <v>154</v>
      </c>
      <c r="AB5" s="141">
        <f t="shared" si="2"/>
        <v>218</v>
      </c>
      <c r="AD5" s="165"/>
    </row>
    <row r="6" spans="1:30" x14ac:dyDescent="0.3">
      <c r="A6" s="199" t="s">
        <v>152</v>
      </c>
      <c r="B6" s="95">
        <v>10</v>
      </c>
      <c r="C6" s="114">
        <v>21</v>
      </c>
      <c r="D6" s="99">
        <v>22</v>
      </c>
      <c r="E6" s="100">
        <v>0</v>
      </c>
      <c r="F6" s="144" t="s">
        <v>63</v>
      </c>
      <c r="G6" s="145">
        <v>0</v>
      </c>
      <c r="H6" s="103"/>
      <c r="I6" s="104"/>
      <c r="J6" s="105"/>
      <c r="K6" s="142"/>
      <c r="L6" s="106"/>
      <c r="M6" s="148"/>
      <c r="N6" s="149">
        <v>35</v>
      </c>
      <c r="O6" s="211" t="s">
        <v>99</v>
      </c>
      <c r="P6" s="150"/>
      <c r="Q6" s="205"/>
      <c r="R6" s="108"/>
      <c r="S6" s="109"/>
      <c r="T6" s="110"/>
      <c r="U6" s="96"/>
      <c r="V6" s="97">
        <f t="shared" si="0"/>
        <v>35</v>
      </c>
      <c r="W6" s="111">
        <v>58</v>
      </c>
      <c r="X6" s="112"/>
      <c r="Y6" s="113"/>
      <c r="Z6" s="98">
        <f>93</f>
        <v>93</v>
      </c>
      <c r="AA6" s="57">
        <f t="shared" ref="AA6:AA9" si="3">SUM(Y6:Z6)-(V6+W6)</f>
        <v>0</v>
      </c>
      <c r="AB6" s="141">
        <f t="shared" ref="AB6:AB9" si="4">SMALL(Z6:AA6,1)+X6</f>
        <v>0</v>
      </c>
      <c r="AD6" s="140"/>
    </row>
    <row r="7" spans="1:30" x14ac:dyDescent="0.3">
      <c r="A7" s="199" t="s">
        <v>140</v>
      </c>
      <c r="B7" s="95">
        <v>8</v>
      </c>
      <c r="C7" s="114">
        <v>23</v>
      </c>
      <c r="D7" s="99">
        <v>23</v>
      </c>
      <c r="E7" s="100">
        <v>0</v>
      </c>
      <c r="F7" s="144" t="s">
        <v>63</v>
      </c>
      <c r="G7" s="145">
        <v>0</v>
      </c>
      <c r="H7" s="103"/>
      <c r="I7" s="104"/>
      <c r="J7" s="105"/>
      <c r="K7" s="142"/>
      <c r="L7" s="106"/>
      <c r="M7" s="148"/>
      <c r="N7" s="149">
        <v>18</v>
      </c>
      <c r="O7" s="211" t="s">
        <v>99</v>
      </c>
      <c r="P7" s="150"/>
      <c r="Q7" s="205"/>
      <c r="R7" s="108"/>
      <c r="S7" s="109"/>
      <c r="T7" s="110"/>
      <c r="U7" s="96"/>
      <c r="V7" s="97">
        <f t="shared" si="0"/>
        <v>18</v>
      </c>
      <c r="W7" s="111">
        <v>154</v>
      </c>
      <c r="X7" s="112"/>
      <c r="Y7" s="113"/>
      <c r="Z7" s="98">
        <v>172</v>
      </c>
      <c r="AA7" s="57">
        <f t="shared" si="3"/>
        <v>0</v>
      </c>
      <c r="AB7" s="141">
        <f t="shared" si="4"/>
        <v>0</v>
      </c>
      <c r="AD7" s="140"/>
    </row>
    <row r="8" spans="1:30" x14ac:dyDescent="0.3">
      <c r="A8" s="199" t="s">
        <v>144</v>
      </c>
      <c r="B8" s="95">
        <v>11</v>
      </c>
      <c r="C8" s="114">
        <v>17</v>
      </c>
      <c r="D8" s="99">
        <v>19</v>
      </c>
      <c r="E8" s="100">
        <v>0</v>
      </c>
      <c r="F8" s="144" t="s">
        <v>63</v>
      </c>
      <c r="G8" s="145">
        <v>0</v>
      </c>
      <c r="H8" s="103"/>
      <c r="I8" s="104"/>
      <c r="J8" s="105"/>
      <c r="K8" s="142"/>
      <c r="L8" s="106"/>
      <c r="M8" s="148"/>
      <c r="N8" s="149">
        <v>17</v>
      </c>
      <c r="O8" s="211" t="s">
        <v>99</v>
      </c>
      <c r="P8" s="150"/>
      <c r="Q8" s="205"/>
      <c r="R8" s="108"/>
      <c r="S8" s="109"/>
      <c r="T8" s="110">
        <v>8</v>
      </c>
      <c r="U8" s="96"/>
      <c r="V8" s="97">
        <f t="shared" ref="V8" si="5">SUM(H8:T8)</f>
        <v>25</v>
      </c>
      <c r="W8" s="111">
        <v>70</v>
      </c>
      <c r="X8" s="112"/>
      <c r="Y8" s="113"/>
      <c r="Z8" s="98">
        <v>95</v>
      </c>
      <c r="AA8" s="57">
        <f t="shared" ref="AA8" si="6">SUM(Y8:Z8)-(V8+W8)</f>
        <v>0</v>
      </c>
      <c r="AB8" s="141">
        <f t="shared" ref="AB8" si="7">SMALL(Z8:AA8,1)+X8</f>
        <v>0</v>
      </c>
      <c r="AD8" s="140"/>
    </row>
    <row r="9" spans="1:30" x14ac:dyDescent="0.3">
      <c r="A9" s="199" t="s">
        <v>135</v>
      </c>
      <c r="B9" s="95">
        <v>10</v>
      </c>
      <c r="C9" s="114">
        <v>19</v>
      </c>
      <c r="D9" s="99">
        <v>20</v>
      </c>
      <c r="E9" s="100">
        <v>0</v>
      </c>
      <c r="F9" s="144" t="s">
        <v>63</v>
      </c>
      <c r="G9" s="145">
        <v>0</v>
      </c>
      <c r="H9" s="103"/>
      <c r="I9" s="104">
        <v>72</v>
      </c>
      <c r="J9" s="105"/>
      <c r="K9" s="142"/>
      <c r="L9" s="106"/>
      <c r="M9" s="148"/>
      <c r="N9" s="149">
        <v>44</v>
      </c>
      <c r="O9" s="211" t="s">
        <v>99</v>
      </c>
      <c r="P9" s="150"/>
      <c r="Q9" s="205"/>
      <c r="R9" s="108"/>
      <c r="S9" s="109"/>
      <c r="T9" s="110"/>
      <c r="U9" s="96"/>
      <c r="V9" s="97">
        <f t="shared" si="0"/>
        <v>116</v>
      </c>
      <c r="W9" s="111"/>
      <c r="X9" s="112"/>
      <c r="Y9" s="113"/>
      <c r="Z9" s="98">
        <v>67</v>
      </c>
      <c r="AA9" s="57">
        <f t="shared" si="3"/>
        <v>-49</v>
      </c>
      <c r="AB9" s="141">
        <f t="shared" si="4"/>
        <v>-49</v>
      </c>
      <c r="AD9" s="140"/>
    </row>
    <row r="10" spans="1:30" x14ac:dyDescent="0.3">
      <c r="A10" s="199" t="s">
        <v>153</v>
      </c>
      <c r="B10" s="95">
        <v>11</v>
      </c>
      <c r="C10" s="114">
        <v>17</v>
      </c>
      <c r="D10" s="99">
        <v>19</v>
      </c>
      <c r="E10" s="100">
        <v>0</v>
      </c>
      <c r="F10" s="144" t="s">
        <v>63</v>
      </c>
      <c r="G10" s="145">
        <v>0</v>
      </c>
      <c r="H10" s="103"/>
      <c r="I10" s="104"/>
      <c r="J10" s="105"/>
      <c r="K10" s="142"/>
      <c r="L10" s="106"/>
      <c r="M10" s="148"/>
      <c r="N10" s="149">
        <v>34</v>
      </c>
      <c r="O10" s="211" t="s">
        <v>99</v>
      </c>
      <c r="P10" s="150"/>
      <c r="Q10" s="205"/>
      <c r="R10" s="108"/>
      <c r="S10" s="109"/>
      <c r="T10" s="110"/>
      <c r="U10" s="96"/>
      <c r="V10" s="97">
        <f t="shared" ref="V10" si="8">SUM(H10:T10)</f>
        <v>34</v>
      </c>
      <c r="W10" s="111">
        <v>33</v>
      </c>
      <c r="X10" s="112"/>
      <c r="Y10" s="113"/>
      <c r="Z10" s="98">
        <v>67</v>
      </c>
      <c r="AA10" s="57">
        <f t="shared" ref="AA10" si="9">SUM(Y10:Z10)-(V10+W10)</f>
        <v>0</v>
      </c>
      <c r="AB10" s="141">
        <f t="shared" ref="AB10" si="10">SMALL(Z10:AA10,1)+X10</f>
        <v>0</v>
      </c>
      <c r="AD10" s="140"/>
    </row>
    <row r="11" spans="1:30" x14ac:dyDescent="0.3">
      <c r="A11" s="199" t="s">
        <v>179</v>
      </c>
      <c r="B11" s="95">
        <v>4</v>
      </c>
      <c r="C11" s="114">
        <v>19</v>
      </c>
      <c r="D11" s="99">
        <v>19</v>
      </c>
      <c r="E11" s="100">
        <v>0</v>
      </c>
      <c r="F11" s="144" t="s">
        <v>63</v>
      </c>
      <c r="G11" s="145">
        <v>0</v>
      </c>
      <c r="H11" s="103">
        <v>256</v>
      </c>
      <c r="I11" s="104">
        <v>172</v>
      </c>
      <c r="J11" s="105">
        <v>33</v>
      </c>
      <c r="K11" s="142">
        <v>6</v>
      </c>
      <c r="L11" s="106"/>
      <c r="M11" s="148"/>
      <c r="N11" s="149"/>
      <c r="O11" s="211">
        <v>61</v>
      </c>
      <c r="P11" s="150"/>
      <c r="Q11" s="205"/>
      <c r="R11" s="108"/>
      <c r="S11" s="109">
        <v>40</v>
      </c>
      <c r="T11" s="110">
        <v>56</v>
      </c>
      <c r="U11" s="96"/>
      <c r="V11" s="97">
        <f t="shared" ref="V11" si="11">SUM(H11:T11)</f>
        <v>624</v>
      </c>
      <c r="W11" s="111"/>
      <c r="X11" s="112"/>
      <c r="Y11" s="113"/>
      <c r="Z11" s="98">
        <v>611</v>
      </c>
      <c r="AA11" s="57">
        <f t="shared" ref="AA11" si="12">SUM(Y11:Z11)-(V11+W11)</f>
        <v>-13</v>
      </c>
      <c r="AB11" s="141">
        <f t="shared" ref="AB11" si="13">SMALL(Z11:AA11,1)+X11</f>
        <v>-13</v>
      </c>
      <c r="AD11" s="140"/>
    </row>
  </sheetData>
  <conditionalFormatting sqref="AB2:AB3 AB6:AB7 AB9">
    <cfRule type="cellIs" dxfId="11" priority="265" stopIfTrue="1" operator="lessThan">
      <formula>0.5</formula>
    </cfRule>
    <cfRule type="cellIs" dxfId="10" priority="266" operator="lessThan">
      <formula>0.5*Z2</formula>
    </cfRule>
  </conditionalFormatting>
  <conditionalFormatting sqref="AB5">
    <cfRule type="cellIs" dxfId="9" priority="71" stopIfTrue="1" operator="lessThan">
      <formula>0.5</formula>
    </cfRule>
    <cfRule type="cellIs" dxfId="8" priority="72" operator="lessThan">
      <formula>0.5*Z5</formula>
    </cfRule>
  </conditionalFormatting>
  <conditionalFormatting sqref="AB4">
    <cfRule type="cellIs" dxfId="7" priority="11" stopIfTrue="1" operator="lessThan">
      <formula>0.5</formula>
    </cfRule>
    <cfRule type="cellIs" dxfId="6" priority="12" operator="lessThan">
      <formula>0.5*Z4</formula>
    </cfRule>
  </conditionalFormatting>
  <conditionalFormatting sqref="AB10">
    <cfRule type="cellIs" dxfId="5" priority="5" stopIfTrue="1" operator="lessThan">
      <formula>0.5</formula>
    </cfRule>
    <cfRule type="cellIs" dxfId="4" priority="6" operator="lessThan">
      <formula>0.5*Z10</formula>
    </cfRule>
  </conditionalFormatting>
  <conditionalFormatting sqref="AB8">
    <cfRule type="cellIs" dxfId="3" priority="3" stopIfTrue="1" operator="lessThan">
      <formula>0.5</formula>
    </cfRule>
    <cfRule type="cellIs" dxfId="2" priority="4" operator="lessThan">
      <formula>0.5*Z8</formula>
    </cfRule>
  </conditionalFormatting>
  <conditionalFormatting sqref="AB11">
    <cfRule type="cellIs" dxfId="1" priority="1" stopIfTrue="1" operator="lessThan">
      <formula>0.5</formula>
    </cfRule>
    <cfRule type="cellIs" dxfId="0" priority="2" operator="lessThan">
      <formula>0.5*Z11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4" t="s">
        <v>11</v>
      </c>
    </row>
    <row r="2" spans="1:16" x14ac:dyDescent="0.3">
      <c r="B2" s="6" t="s">
        <v>12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13</v>
      </c>
      <c r="C3" s="10">
        <f ca="1">RANDBETWEEN(1,4)</f>
        <v>4</v>
      </c>
      <c r="D3" s="10">
        <f ca="1">RANDBETWEEN(1,4)+RANDBETWEEN(1,4)</f>
        <v>3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14</v>
      </c>
      <c r="C4" s="10">
        <f ca="1">RANDBETWEEN(1,6)</f>
        <v>2</v>
      </c>
      <c r="D4" s="10">
        <f ca="1">RANDBETWEEN(1,6)+RANDBETWEEN(1,6)</f>
        <v>9</v>
      </c>
      <c r="E4" s="10">
        <f ca="1">RANDBETWEEN(1,6)+RANDBETWEEN(1,6)+RANDBETWEEN(1,6)</f>
        <v>11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27</v>
      </c>
      <c r="H4" s="11">
        <f ca="1">RANDBETWEEN(1,6)+RANDBETWEEN(1,6)+RANDBETWEEN(1,6)+RANDBETWEEN(1,6)+RANDBETWEEN(1,6)+RANDBETWEEN(1,6)</f>
        <v>29</v>
      </c>
      <c r="L4" s="1"/>
      <c r="M4" s="1"/>
      <c r="N4" s="1"/>
      <c r="O4" s="1"/>
      <c r="P4" s="1"/>
    </row>
    <row r="5" spans="1:16" x14ac:dyDescent="0.3">
      <c r="B5" s="9" t="s">
        <v>15</v>
      </c>
      <c r="C5" s="10">
        <f ca="1">RANDBETWEEN(1,8)</f>
        <v>4</v>
      </c>
      <c r="D5" s="10">
        <f ca="1">RANDBETWEEN(1,8)+RANDBETWEEN(1,8)</f>
        <v>5</v>
      </c>
      <c r="E5" s="10">
        <f ca="1">RANDBETWEEN(1,8)+RANDBETWEEN(1,8)+RANDBETWEEN(1,8)</f>
        <v>11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24</v>
      </c>
      <c r="H5" s="11">
        <f ca="1">RANDBETWEEN(1,8)+RANDBETWEEN(1,8)+RANDBETWEEN(1,8)+RANDBETWEEN(1,8)+RANDBETWEEN(1,8)+RANDBETWEEN(1,8)</f>
        <v>37</v>
      </c>
      <c r="L5" s="1"/>
      <c r="M5" s="1"/>
      <c r="N5" s="1"/>
      <c r="O5" s="1"/>
      <c r="P5" s="1"/>
    </row>
    <row r="6" spans="1:16" x14ac:dyDescent="0.3">
      <c r="B6" s="9" t="s">
        <v>16</v>
      </c>
      <c r="C6" s="10">
        <f ca="1">RANDBETWEEN(1,10)</f>
        <v>2</v>
      </c>
      <c r="D6" s="10">
        <f ca="1">RANDBETWEEN(1,10)+RANDBETWEEN(1,10)</f>
        <v>8</v>
      </c>
      <c r="E6" s="10">
        <f ca="1">RANDBETWEEN(1,10)+RANDBETWEEN(1,10)+RANDBETWEEN(1,10)</f>
        <v>12</v>
      </c>
      <c r="F6" s="10">
        <f ca="1">RANDBETWEEN(1,10)+RANDBETWEEN(1,10)+RANDBETWEEN(1,10)+RANDBETWEEN(1,10)</f>
        <v>28</v>
      </c>
      <c r="G6" s="10">
        <f ca="1">RANDBETWEEN(1,10)+RANDBETWEEN(1,10)+RANDBETWEEN(1,10)+RANDBETWEEN(1,10)+RANDBETWEEN(1,10)</f>
        <v>36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17</v>
      </c>
      <c r="C7" s="10">
        <f ca="1">RANDBETWEEN(1,12)</f>
        <v>7</v>
      </c>
      <c r="D7" s="10">
        <f ca="1">RANDBETWEEN(1,12)+RANDBETWEEN(1,12)</f>
        <v>8</v>
      </c>
      <c r="E7" s="10">
        <f ca="1">RANDBETWEEN(1,12)+RANDBETWEEN(1,12)+RANDBETWEEN(1,12)</f>
        <v>7</v>
      </c>
      <c r="F7" s="10">
        <f ca="1">RANDBETWEEN(1,12)+RANDBETWEEN(1,12)+RANDBETWEEN(1,12)+RANDBETWEEN(1,12)</f>
        <v>17</v>
      </c>
      <c r="G7" s="10">
        <f ca="1">RANDBETWEEN(1,12)+RANDBETWEEN(1,12)+RANDBETWEEN(1,12)+RANDBETWEEN(1,12)+RANDBETWEEN(1,12)</f>
        <v>46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18</v>
      </c>
      <c r="C8" s="10">
        <f ca="1">RANDBETWEEN(1,20)</f>
        <v>9</v>
      </c>
      <c r="D8" s="10">
        <f ca="1">RANDBETWEEN(1,20)+RANDBETWEEN(1,20)</f>
        <v>23</v>
      </c>
      <c r="E8" s="10">
        <f ca="1">RANDBETWEEN(1,20)+RANDBETWEEN(1,20)+RANDBETWEEN(1,20)</f>
        <v>17</v>
      </c>
      <c r="F8" s="10">
        <f ca="1">RANDBETWEEN(1,20)+RANDBETWEEN(1,20)+RANDBETWEEN(1,20)+RANDBETWEEN(1,20)</f>
        <v>66</v>
      </c>
      <c r="G8" s="10">
        <f ca="1">RANDBETWEEN(1,20)+RANDBETWEEN(1,20)+RANDBETWEEN(1,20)+RANDBETWEEN(1,20)+RANDBETWEEN(1,20)</f>
        <v>57</v>
      </c>
      <c r="H8" s="11">
        <f ca="1">RANDBETWEEN(1,20)+RANDBETWEEN(1,20)+RANDBETWEEN(1,20)+RANDBETWEEN(1,20)+RANDBETWEEN(1,20)+RANDBETWEEN(1,20)</f>
        <v>76</v>
      </c>
      <c r="L8" s="1"/>
      <c r="M8" s="1"/>
      <c r="N8" s="1"/>
      <c r="O8" s="1"/>
      <c r="P8" s="1"/>
    </row>
    <row r="9" spans="1:16" ht="16.2" thickBot="1" x14ac:dyDescent="0.35">
      <c r="B9" s="12" t="s">
        <v>19</v>
      </c>
      <c r="C9" s="13">
        <f ca="1">RANDBETWEEN(1,100)</f>
        <v>39</v>
      </c>
      <c r="D9" s="13">
        <f ca="1">RANDBETWEEN(1,100)+RANDBETWEEN(1,100)</f>
        <v>49</v>
      </c>
      <c r="E9" s="13">
        <f ca="1">RANDBETWEEN(1,100)+RANDBETWEEN(1,100)+RANDBETWEEN(1,100)</f>
        <v>69</v>
      </c>
      <c r="F9" s="13">
        <f ca="1">RANDBETWEEN(1,100)+RANDBETWEEN(1,100)+RANDBETWEEN(1,100)+RANDBETWEEN(1,100)</f>
        <v>163</v>
      </c>
      <c r="G9" s="13">
        <f ca="1">RANDBETWEEN(1,100)+RANDBETWEEN(1,100)+RANDBETWEEN(1,100)+RANDBETWEEN(1,100)+RANDBETWEEN(1,100)</f>
        <v>274</v>
      </c>
      <c r="H9" s="14">
        <f ca="1">RANDBETWEEN(1,100)+RANDBETWEEN(1,100)+RANDBETWEEN(1,100)+RANDBETWEEN(1,100)+RANDBETWEEN(1,100)+RANDBETWEEN(1,100)</f>
        <v>361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2021-11-17T13:21:33Z</dcterms:modified>
</cp:coreProperties>
</file>