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7680" windowHeight="9345" tabRatio="638"/>
  </bookViews>
  <sheets>
    <sheet name="Personal File" sheetId="4" r:id="rId1"/>
    <sheet name="Skills" sheetId="15" r:id="rId2"/>
    <sheet name="Feats" sheetId="17" r:id="rId3"/>
    <sheet name="Martial" sheetId="6" r:id="rId4"/>
    <sheet name="Equipment" sheetId="19" r:id="rId5"/>
  </sheets>
  <definedNames>
    <definedName name="_xlnm.Print_Area" localSheetId="4">Equipment!#REF!</definedName>
    <definedName name="_xlnm.Print_Area" localSheetId="2">Feats!#REF!</definedName>
    <definedName name="_xlnm.Print_Area" localSheetId="3">Martial!#REF!</definedName>
    <definedName name="_xlnm.Print_Area" localSheetId="0">'Personal File'!$A$1:$H$18</definedName>
    <definedName name="_xlnm.Print_Area" localSheetId="1">Skills!$A$1:$I$27</definedName>
  </definedNames>
  <calcPr calcId="145621"/>
</workbook>
</file>

<file path=xl/calcChain.xml><?xml version="1.0" encoding="utf-8"?>
<calcChain xmlns="http://schemas.openxmlformats.org/spreadsheetml/2006/main">
  <c r="C14" i="4" l="1"/>
  <c r="C13" i="4"/>
  <c r="C12" i="4"/>
  <c r="C11" i="4"/>
  <c r="C10" i="4"/>
  <c r="C9" i="4"/>
  <c r="B42" i="15" l="1"/>
  <c r="D9" i="15"/>
  <c r="E9" i="15" s="1"/>
  <c r="G9" i="15" s="1"/>
  <c r="D24" i="15"/>
  <c r="E24" i="15" s="1"/>
  <c r="G24" i="15" s="1"/>
  <c r="E13" i="4"/>
  <c r="B15" i="19"/>
  <c r="A7" i="17"/>
  <c r="A4" i="17"/>
  <c r="A10" i="17"/>
  <c r="B14" i="6"/>
  <c r="D35" i="15"/>
  <c r="E35" i="15" s="1"/>
  <c r="G35" i="15" s="1"/>
  <c r="D40" i="15"/>
  <c r="E40" i="15" s="1"/>
  <c r="G40" i="15" s="1"/>
  <c r="D23" i="15"/>
  <c r="E23" i="15" s="1"/>
  <c r="D22" i="15"/>
  <c r="E22" i="15" s="1"/>
  <c r="D29" i="15"/>
  <c r="E29" i="15" s="1"/>
  <c r="D39" i="15"/>
  <c r="E39" i="15" s="1"/>
  <c r="D37" i="15"/>
  <c r="E37" i="15" s="1"/>
  <c r="G37" i="15" s="1"/>
  <c r="E14" i="4"/>
  <c r="D36" i="15"/>
  <c r="E36" i="15"/>
  <c r="G36" i="15" s="1"/>
  <c r="D38" i="15"/>
  <c r="E38" i="15" s="1"/>
  <c r="G38" i="15" s="1"/>
  <c r="D32" i="15"/>
  <c r="E32" i="15" s="1"/>
  <c r="G32" i="15" s="1"/>
  <c r="D16" i="15"/>
  <c r="E16" i="15" s="1"/>
  <c r="D27" i="15"/>
  <c r="E27" i="15" s="1"/>
  <c r="D34" i="15"/>
  <c r="E34" i="15" s="1"/>
  <c r="D21" i="15"/>
  <c r="E21" i="15" s="1"/>
  <c r="G21" i="15" s="1"/>
  <c r="D11" i="15"/>
  <c r="E11" i="15" s="1"/>
  <c r="D41" i="15"/>
  <c r="E41" i="15" s="1"/>
  <c r="G41" i="15" s="1"/>
  <c r="D33" i="15"/>
  <c r="E33" i="15" s="1"/>
  <c r="G33" i="15" s="1"/>
  <c r="D31" i="15"/>
  <c r="E31" i="15" s="1"/>
  <c r="G31" i="15" s="1"/>
  <c r="D30" i="15"/>
  <c r="E30" i="15" s="1"/>
  <c r="G30" i="15" s="1"/>
  <c r="D28" i="15"/>
  <c r="E28" i="15" s="1"/>
  <c r="G28" i="15" s="1"/>
  <c r="D26" i="15"/>
  <c r="E26" i="15" s="1"/>
  <c r="G26" i="15" s="1"/>
  <c r="D25" i="15"/>
  <c r="E25" i="15" s="1"/>
  <c r="G25" i="15" s="1"/>
  <c r="D20" i="15"/>
  <c r="E20" i="15" s="1"/>
  <c r="G20" i="15" s="1"/>
  <c r="D19" i="15"/>
  <c r="E19" i="15" s="1"/>
  <c r="G19" i="15" s="1"/>
  <c r="D18" i="15"/>
  <c r="E18" i="15" s="1"/>
  <c r="G18" i="15" s="1"/>
  <c r="D17" i="15"/>
  <c r="E17" i="15" s="1"/>
  <c r="G17" i="15" s="1"/>
  <c r="D15" i="15"/>
  <c r="E15" i="15" s="1"/>
  <c r="G15" i="15" s="1"/>
  <c r="D14" i="15"/>
  <c r="E14" i="15" s="1"/>
  <c r="G14" i="15" s="1"/>
  <c r="D13" i="15"/>
  <c r="E13" i="15" s="1"/>
  <c r="G13" i="15" s="1"/>
  <c r="D12" i="15"/>
  <c r="E12" i="15"/>
  <c r="G12" i="15" s="1"/>
  <c r="D10" i="15"/>
  <c r="E10" i="15" s="1"/>
  <c r="G10" i="15" s="1"/>
  <c r="D8" i="15"/>
  <c r="E8" i="15" s="1"/>
  <c r="D7" i="15"/>
  <c r="E7" i="15" s="1"/>
  <c r="G7" i="15" s="1"/>
  <c r="D6" i="15"/>
  <c r="E6" i="15" s="1"/>
  <c r="G6" i="15" s="1"/>
  <c r="D5" i="15"/>
  <c r="E5" i="15"/>
  <c r="G5" i="15" s="1"/>
  <c r="D4" i="15"/>
  <c r="E4" i="15" s="1"/>
  <c r="G4" i="15" s="1"/>
  <c r="D3" i="15"/>
  <c r="E3" i="15" s="1"/>
  <c r="G3" i="15" s="1"/>
  <c r="E10" i="4" l="1"/>
</calcChain>
</file>

<file path=xl/sharedStrings.xml><?xml version="1.0" encoding="utf-8"?>
<sst xmlns="http://schemas.openxmlformats.org/spreadsheetml/2006/main" count="240" uniqueCount="148">
  <si>
    <t>Race:</t>
  </si>
  <si>
    <t>Sex:</t>
  </si>
  <si>
    <t>Weight:</t>
  </si>
  <si>
    <t>Strength:</t>
  </si>
  <si>
    <t>Dexterity:</t>
  </si>
  <si>
    <t>Skill</t>
  </si>
  <si>
    <t>Properties</t>
  </si>
  <si>
    <t>Melee Weapon</t>
  </si>
  <si>
    <t>Dmg</t>
  </si>
  <si>
    <t>Qty.</t>
  </si>
  <si>
    <t>Ranged Weapon</t>
  </si>
  <si>
    <t>Dmg.</t>
  </si>
  <si>
    <t>Rng.</t>
  </si>
  <si>
    <t>Weight on Hand (this page):</t>
  </si>
  <si>
    <t>Skills</t>
  </si>
  <si>
    <t>Charisma:</t>
  </si>
  <si>
    <t>Constitution:</t>
  </si>
  <si>
    <t>Intelligence:</t>
  </si>
  <si>
    <t>Hit Points:</t>
  </si>
  <si>
    <t>Wisdom:</t>
  </si>
  <si>
    <t>Concentration</t>
  </si>
  <si>
    <t>AC Mod.</t>
  </si>
  <si>
    <t>Handle Animal</t>
  </si>
  <si>
    <t>Move Silently</t>
  </si>
  <si>
    <t>Ride</t>
  </si>
  <si>
    <t>Search</t>
  </si>
  <si>
    <t>Swim</t>
  </si>
  <si>
    <t>Weapons and Armor</t>
  </si>
  <si>
    <t>Type</t>
  </si>
  <si>
    <t>Personality, History, and Notes</t>
  </si>
  <si>
    <t>D+</t>
  </si>
  <si>
    <t>TH+</t>
  </si>
  <si>
    <t>Wt.</t>
  </si>
  <si>
    <t>Mod.</t>
  </si>
  <si>
    <t>Rank</t>
  </si>
  <si>
    <t>Cha</t>
  </si>
  <si>
    <t>Con</t>
  </si>
  <si>
    <t>Int</t>
  </si>
  <si>
    <t>Wis</t>
  </si>
  <si>
    <t>Dex</t>
  </si>
  <si>
    <t>Str</t>
  </si>
  <si>
    <t>Ability</t>
  </si>
  <si>
    <t>Misc. Mods.</t>
  </si>
  <si>
    <t>Appraise</t>
  </si>
  <si>
    <t>Balance</t>
  </si>
  <si>
    <t>Bluff</t>
  </si>
  <si>
    <t>Climb</t>
  </si>
  <si>
    <t>Decipher Script</t>
  </si>
  <si>
    <t>Diplomacy</t>
  </si>
  <si>
    <t>Disable Device</t>
  </si>
  <si>
    <t>Disguise</t>
  </si>
  <si>
    <t>Escape Artist</t>
  </si>
  <si>
    <t>Forgery</t>
  </si>
  <si>
    <t>Gather Information</t>
  </si>
  <si>
    <t>Heal</t>
  </si>
  <si>
    <t>Hide</t>
  </si>
  <si>
    <t>Intimidate</t>
  </si>
  <si>
    <t>Jump</t>
  </si>
  <si>
    <t>Listen</t>
  </si>
  <si>
    <t>Open Lock</t>
  </si>
  <si>
    <t>Scry</t>
  </si>
  <si>
    <t>Sense Motive</t>
  </si>
  <si>
    <t>Spellcraft</t>
  </si>
  <si>
    <t>Spot</t>
  </si>
  <si>
    <t>Tumble</t>
  </si>
  <si>
    <t>Use Magic Device</t>
  </si>
  <si>
    <t>Use Rope</t>
  </si>
  <si>
    <t>Ability &amp; Mod.</t>
  </si>
  <si>
    <t>0</t>
  </si>
  <si>
    <t>Modified AC:</t>
  </si>
  <si>
    <t>Current HP:</t>
  </si>
  <si>
    <t>Alignment:</t>
  </si>
  <si>
    <t>Total</t>
  </si>
  <si>
    <t>Critical</t>
  </si>
  <si>
    <t>Saving Throws</t>
  </si>
  <si>
    <t>Fortitude</t>
  </si>
  <si>
    <t>Reflex</t>
  </si>
  <si>
    <t>Will</t>
  </si>
  <si>
    <t>Armor &amp; Shield</t>
  </si>
  <si>
    <t>Missiles</t>
  </si>
  <si>
    <t>Lb. Capacity:</t>
  </si>
  <si>
    <t>Lb. Carried:</t>
  </si>
  <si>
    <t>Base Speed:</t>
  </si>
  <si>
    <t>Abilities &amp; Feats</t>
  </si>
  <si>
    <t>Languages</t>
  </si>
  <si>
    <t>Equipment Worn</t>
  </si>
  <si>
    <t>Item</t>
  </si>
  <si>
    <t>Mass</t>
  </si>
  <si>
    <t>Effects/</t>
  </si>
  <si>
    <t>Notes</t>
  </si>
  <si>
    <t>Equipment Carried</t>
  </si>
  <si>
    <t>Weight on Hand:</t>
  </si>
  <si>
    <t>Check</t>
  </si>
  <si>
    <t>Arcane</t>
  </si>
  <si>
    <t>Speed</t>
  </si>
  <si>
    <t>Age:</t>
  </si>
  <si>
    <t>Base Attack Bonus:</t>
  </si>
  <si>
    <t>Perform:  (type)</t>
  </si>
  <si>
    <t>Knowledge:  Arcana</t>
  </si>
  <si>
    <t>Knowledge:  Nature</t>
  </si>
  <si>
    <t>Knowledge:  Religion</t>
  </si>
  <si>
    <t>Male</t>
  </si>
  <si>
    <t>Profession:  (type)</t>
  </si>
  <si>
    <t>Sleight of Hand</t>
  </si>
  <si>
    <t>Survival</t>
  </si>
  <si>
    <t>Touch AC:</t>
  </si>
  <si>
    <t>Brass Dragon</t>
  </si>
  <si>
    <t>Sarynalgolos</t>
  </si>
  <si>
    <t>Age, Years:</t>
  </si>
  <si>
    <t>Wyrm</t>
  </si>
  <si>
    <t>Chaotic Good</t>
  </si>
  <si>
    <t>Base 26</t>
  </si>
  <si>
    <t>Base 19</t>
  </si>
  <si>
    <t>Base 24</t>
  </si>
  <si>
    <t>Common, Draconic</t>
  </si>
  <si>
    <t>Stash:  Lair</t>
  </si>
  <si>
    <t>Caster Level:</t>
  </si>
  <si>
    <t>Breath Weapon:</t>
  </si>
  <si>
    <t>11d6 fire/sleep</t>
  </si>
  <si>
    <t>Size:</t>
  </si>
  <si>
    <t>+37</t>
  </si>
  <si>
    <t>Frightful Presence DC:</t>
  </si>
  <si>
    <t>Gargantuan (85')</t>
  </si>
  <si>
    <t>60'/250'</t>
  </si>
  <si>
    <t>Immunity to Fire</t>
  </si>
  <si>
    <t>Speak with Animals</t>
  </si>
  <si>
    <t>Vulnerability to Cold</t>
  </si>
  <si>
    <t>Endure Elements</t>
  </si>
  <si>
    <t>DR 20/magic</t>
  </si>
  <si>
    <t>Suggestion</t>
  </si>
  <si>
    <t>Control Winds</t>
  </si>
  <si>
    <t>Control Weather</t>
  </si>
  <si>
    <t>Breath Weapon:  Line of Fire</t>
  </si>
  <si>
    <t>Breath Weapon:  Cone of Sleep</t>
  </si>
  <si>
    <t>Knowledge:  The Planes</t>
  </si>
  <si>
    <t>Craft:  (type)</t>
  </si>
  <si>
    <t>Frightful Presence</t>
  </si>
  <si>
    <t>Class:</t>
  </si>
  <si>
    <t>Level:</t>
  </si>
  <si>
    <t>Sorcerer</t>
  </si>
  <si>
    <t>17+11</t>
  </si>
  <si>
    <t>Elven, Celestial</t>
  </si>
  <si>
    <t>?</t>
  </si>
  <si>
    <t>Amulet of the Scrupulous</t>
  </si>
  <si>
    <t>Wearer gets ½ his own spellcaster levels as cleric levels</t>
  </si>
  <si>
    <r>
      <t>600</t>
    </r>
    <r>
      <rPr>
        <sz val="13"/>
        <rFont val="Times New Roman"/>
        <family val="1"/>
      </rPr>
      <t>/</t>
    </r>
    <r>
      <rPr>
        <sz val="13"/>
        <color indexed="52"/>
        <rFont val="Times New Roman"/>
        <family val="1"/>
      </rPr>
      <t>1200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1800</t>
    </r>
  </si>
  <si>
    <t>NPC</t>
  </si>
  <si>
    <t>160000 lbs.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</si>
</sst>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6">
    <font>
      <sz val="12"/>
      <name val="Times New Roman"/>
    </font>
    <font>
      <sz val="12"/>
      <name val="Times New Roman"/>
      <family val="1"/>
    </font>
    <font>
      <i/>
      <sz val="1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sz val="13"/>
      <color indexed="10"/>
      <name val="Times New Roman"/>
      <family val="1"/>
    </font>
    <font>
      <sz val="13"/>
      <name val="Times New Roman"/>
      <family val="1"/>
    </font>
    <font>
      <b/>
      <sz val="13"/>
      <color indexed="12"/>
      <name val="Times New Roman"/>
      <family val="1"/>
    </font>
    <font>
      <b/>
      <sz val="13"/>
      <color indexed="17"/>
      <name val="Times New Roman"/>
      <family val="1"/>
    </font>
    <font>
      <b/>
      <sz val="13"/>
      <color indexed="9"/>
      <name val="Times New Roman"/>
      <family val="1"/>
    </font>
    <font>
      <b/>
      <sz val="13"/>
      <color indexed="46"/>
      <name val="Times New Roman"/>
      <family val="1"/>
    </font>
    <font>
      <b/>
      <sz val="13"/>
      <color indexed="52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sz val="13"/>
      <color indexed="17"/>
      <name val="Times New Roman"/>
      <family val="1"/>
    </font>
    <font>
      <sz val="13"/>
      <color indexed="10"/>
      <name val="Times New Roman"/>
      <family val="1"/>
    </font>
    <font>
      <sz val="11"/>
      <name val="Times New Roman"/>
      <family val="1"/>
    </font>
    <font>
      <sz val="12"/>
      <color indexed="17"/>
      <name val="Times New Roman"/>
      <family val="1"/>
    </font>
    <font>
      <i/>
      <sz val="22"/>
      <color indexed="17"/>
      <name val="Times New Roman"/>
      <family val="1"/>
    </font>
    <font>
      <b/>
      <sz val="12"/>
      <color indexed="9"/>
      <name val="Times New Roman"/>
      <family val="1"/>
    </font>
    <font>
      <b/>
      <sz val="13"/>
      <color indexed="51"/>
      <name val="Times New Roman"/>
      <family val="1"/>
    </font>
    <font>
      <sz val="13"/>
      <color indexed="52"/>
      <name val="Times New Roman"/>
      <family val="1"/>
    </font>
    <font>
      <sz val="13"/>
      <color indexed="46"/>
      <name val="Times New Roman"/>
      <family val="1"/>
    </font>
    <font>
      <i/>
      <sz val="18"/>
      <color indexed="17"/>
      <name val="Times New Roman"/>
      <family val="1"/>
    </font>
    <font>
      <sz val="13"/>
      <color indexed="23"/>
      <name val="Times New Roman"/>
      <family val="1"/>
    </font>
    <font>
      <sz val="13"/>
      <color indexed="12"/>
      <name val="Times New Roman"/>
      <family val="1"/>
    </font>
    <font>
      <sz val="13"/>
      <color indexed="51"/>
      <name val="Times New Roman"/>
      <family val="1"/>
    </font>
    <font>
      <sz val="12"/>
      <color indexed="46"/>
      <name val="Times New Roman"/>
      <family val="1"/>
    </font>
    <font>
      <sz val="12"/>
      <color indexed="52"/>
      <name val="Times New Roman"/>
      <family val="1"/>
    </font>
    <font>
      <sz val="12"/>
      <color indexed="10"/>
      <name val="Times New Roman"/>
      <family val="1"/>
    </font>
    <font>
      <sz val="12"/>
      <color indexed="51"/>
      <name val="Times New Roman"/>
      <family val="1"/>
    </font>
    <font>
      <sz val="13"/>
      <color indexed="22"/>
      <name val="Times New Roman"/>
      <family val="1"/>
    </font>
    <font>
      <u/>
      <sz val="12"/>
      <color indexed="12"/>
      <name val="Times New Roman"/>
      <family val="1"/>
    </font>
    <font>
      <i/>
      <sz val="18"/>
      <color indexed="53"/>
      <name val="Times New Roman"/>
      <family val="1"/>
    </font>
    <font>
      <b/>
      <sz val="12"/>
      <color indexed="10"/>
      <name val="Times New Roman"/>
      <family val="1"/>
    </font>
    <font>
      <i/>
      <sz val="12"/>
      <name val="Times New Roman"/>
      <family val="1"/>
    </font>
    <font>
      <b/>
      <sz val="12"/>
      <color indexed="46"/>
      <name val="Times New Roman"/>
      <family val="1"/>
    </font>
    <font>
      <b/>
      <sz val="12"/>
      <color indexed="12"/>
      <name val="Times New Roman"/>
      <family val="1"/>
    </font>
    <font>
      <i/>
      <sz val="14"/>
      <color indexed="57"/>
      <name val="Times New Roman"/>
      <family val="1"/>
    </font>
    <font>
      <b/>
      <i/>
      <sz val="12"/>
      <color indexed="12"/>
      <name val="Times New Roman"/>
      <family val="1"/>
    </font>
    <font>
      <i/>
      <sz val="22"/>
      <color indexed="11"/>
      <name val="Times New Roman"/>
      <family val="1"/>
    </font>
    <font>
      <i/>
      <sz val="12"/>
      <color indexed="13"/>
      <name val="Times New Roman"/>
      <family val="1"/>
    </font>
    <font>
      <i/>
      <sz val="22"/>
      <color indexed="43"/>
      <name val="Times New Roman"/>
      <family val="1"/>
    </font>
    <font>
      <b/>
      <sz val="13"/>
      <color rgb="FF00CC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22"/>
        <bgColor indexed="55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55"/>
      </patternFill>
    </fill>
  </fills>
  <borders count="88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double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9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ck">
        <color indexed="51"/>
      </bottom>
      <diagonal/>
    </border>
    <border>
      <left/>
      <right/>
      <top style="double">
        <color indexed="64"/>
      </top>
      <bottom style="thick">
        <color indexed="51"/>
      </bottom>
      <diagonal/>
    </border>
    <border>
      <left/>
      <right style="double">
        <color indexed="64"/>
      </right>
      <top style="double">
        <color indexed="64"/>
      </top>
      <bottom style="thick">
        <color indexed="51"/>
      </bottom>
      <diagonal/>
    </border>
  </borders>
  <cellStyleXfs count="3">
    <xf numFmtId="0" fontId="0" fillId="0" borderId="0"/>
    <xf numFmtId="0" fontId="3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65">
    <xf numFmtId="0" fontId="0" fillId="0" borderId="0" xfId="0"/>
    <xf numFmtId="0" fontId="4" fillId="0" borderId="0" xfId="0" applyFont="1" applyBorder="1" applyAlignment="1"/>
    <xf numFmtId="0" fontId="5" fillId="0" borderId="1" xfId="0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8" fillId="0" borderId="3" xfId="0" applyFont="1" applyBorder="1" applyAlignment="1">
      <alignment horizontal="center"/>
    </xf>
    <xf numFmtId="0" fontId="7" fillId="2" borderId="4" xfId="0" applyFont="1" applyFill="1" applyBorder="1" applyAlignment="1">
      <alignment horizontal="right"/>
    </xf>
    <xf numFmtId="0" fontId="12" fillId="3" borderId="5" xfId="0" applyFont="1" applyFill="1" applyBorder="1" applyAlignment="1">
      <alignment horizontal="right"/>
    </xf>
    <xf numFmtId="0" fontId="2" fillId="0" borderId="1" xfId="0" applyFont="1" applyBorder="1" applyAlignment="1"/>
    <xf numFmtId="0" fontId="14" fillId="0" borderId="0" xfId="0" applyFont="1" applyBorder="1" applyAlignment="1"/>
    <xf numFmtId="0" fontId="15" fillId="0" borderId="0" xfId="0" applyFont="1" applyBorder="1" applyAlignment="1"/>
    <xf numFmtId="0" fontId="15" fillId="0" borderId="2" xfId="0" applyFont="1" applyBorder="1" applyAlignment="1"/>
    <xf numFmtId="0" fontId="6" fillId="0" borderId="6" xfId="0" applyFont="1" applyBorder="1" applyAlignment="1"/>
    <xf numFmtId="0" fontId="6" fillId="0" borderId="7" xfId="0" applyFont="1" applyBorder="1" applyAlignment="1"/>
    <xf numFmtId="0" fontId="6" fillId="0" borderId="8" xfId="0" applyFont="1" applyBorder="1" applyAlignment="1"/>
    <xf numFmtId="0" fontId="3" fillId="0" borderId="0" xfId="0" applyFont="1" applyBorder="1" applyAlignment="1"/>
    <xf numFmtId="0" fontId="6" fillId="0" borderId="0" xfId="0" applyFont="1" applyBorder="1" applyAlignment="1"/>
    <xf numFmtId="0" fontId="6" fillId="0" borderId="9" xfId="0" applyFont="1" applyBorder="1" applyAlignment="1"/>
    <xf numFmtId="0" fontId="6" fillId="0" borderId="10" xfId="0" applyFont="1" applyBorder="1" applyAlignment="1"/>
    <xf numFmtId="0" fontId="6" fillId="0" borderId="11" xfId="0" applyFont="1" applyBorder="1" applyAlignment="1"/>
    <xf numFmtId="0" fontId="3" fillId="0" borderId="0" xfId="0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15" fillId="0" borderId="0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Continuous"/>
    </xf>
    <xf numFmtId="164" fontId="4" fillId="0" borderId="0" xfId="0" applyNumberFormat="1" applyFont="1" applyBorder="1" applyAlignment="1">
      <alignment horizontal="center"/>
    </xf>
    <xf numFmtId="0" fontId="18" fillId="0" borderId="0" xfId="0" applyFont="1" applyBorder="1" applyAlignment="1">
      <alignment horizontal="right"/>
    </xf>
    <xf numFmtId="0" fontId="4" fillId="0" borderId="0" xfId="0" applyFont="1" applyBorder="1" applyAlignment="1">
      <alignment wrapText="1"/>
    </xf>
    <xf numFmtId="0" fontId="9" fillId="3" borderId="5" xfId="0" applyFont="1" applyFill="1" applyBorder="1" applyAlignment="1">
      <alignment horizontal="right"/>
    </xf>
    <xf numFmtId="0" fontId="22" fillId="3" borderId="5" xfId="0" applyFont="1" applyFill="1" applyBorder="1" applyAlignment="1">
      <alignment horizontal="right"/>
    </xf>
    <xf numFmtId="0" fontId="7" fillId="2" borderId="15" xfId="0" applyFont="1" applyFill="1" applyBorder="1" applyAlignment="1">
      <alignment horizontal="right"/>
    </xf>
    <xf numFmtId="0" fontId="7" fillId="3" borderId="16" xfId="0" applyFont="1" applyFill="1" applyBorder="1" applyAlignment="1">
      <alignment horizontal="right"/>
    </xf>
    <xf numFmtId="0" fontId="8" fillId="0" borderId="17" xfId="0" applyFont="1" applyBorder="1" applyAlignment="1">
      <alignment horizontal="center"/>
    </xf>
    <xf numFmtId="0" fontId="5" fillId="2" borderId="18" xfId="0" applyFont="1" applyFill="1" applyBorder="1" applyAlignment="1">
      <alignment horizontal="right"/>
    </xf>
    <xf numFmtId="0" fontId="13" fillId="3" borderId="19" xfId="0" applyFont="1" applyFill="1" applyBorder="1" applyAlignment="1">
      <alignment horizontal="right"/>
    </xf>
    <xf numFmtId="0" fontId="3" fillId="0" borderId="0" xfId="0" applyFont="1" applyBorder="1" applyAlignment="1">
      <alignment horizontal="right" wrapText="1"/>
    </xf>
    <xf numFmtId="0" fontId="4" fillId="0" borderId="0" xfId="0" applyFont="1" applyBorder="1" applyAlignment="1">
      <alignment horizontal="left" wrapText="1"/>
    </xf>
    <xf numFmtId="0" fontId="21" fillId="4" borderId="20" xfId="0" applyFont="1" applyFill="1" applyBorder="1" applyAlignment="1">
      <alignment horizontal="center"/>
    </xf>
    <xf numFmtId="0" fontId="21" fillId="4" borderId="21" xfId="0" applyFont="1" applyFill="1" applyBorder="1" applyAlignment="1">
      <alignment horizontal="center"/>
    </xf>
    <xf numFmtId="49" fontId="21" fillId="4" borderId="21" xfId="0" applyNumberFormat="1" applyFont="1" applyFill="1" applyBorder="1" applyAlignment="1">
      <alignment horizontal="center"/>
    </xf>
    <xf numFmtId="0" fontId="21" fillId="4" borderId="22" xfId="0" applyFont="1" applyFill="1" applyBorder="1" applyAlignment="1">
      <alignment horizontal="center"/>
    </xf>
    <xf numFmtId="0" fontId="21" fillId="4" borderId="23" xfId="0" applyFont="1" applyFill="1" applyBorder="1" applyAlignment="1">
      <alignment horizontal="centerContinuous"/>
    </xf>
    <xf numFmtId="0" fontId="21" fillId="4" borderId="24" xfId="0" applyFont="1" applyFill="1" applyBorder="1" applyAlignment="1">
      <alignment horizontal="centerContinuous"/>
    </xf>
    <xf numFmtId="0" fontId="21" fillId="4" borderId="25" xfId="0" applyFont="1" applyFill="1" applyBorder="1" applyAlignment="1">
      <alignment horizontal="centerContinuous"/>
    </xf>
    <xf numFmtId="0" fontId="11" fillId="5" borderId="26" xfId="0" applyFont="1" applyFill="1" applyBorder="1" applyAlignment="1">
      <alignment horizontal="centerContinuous"/>
    </xf>
    <xf numFmtId="0" fontId="11" fillId="5" borderId="27" xfId="0" applyFont="1" applyFill="1" applyBorder="1" applyAlignment="1">
      <alignment horizontal="center"/>
    </xf>
    <xf numFmtId="0" fontId="11" fillId="5" borderId="28" xfId="0" applyFont="1" applyFill="1" applyBorder="1" applyAlignment="1">
      <alignment horizontal="center"/>
    </xf>
    <xf numFmtId="0" fontId="25" fillId="0" borderId="29" xfId="0" applyFont="1" applyBorder="1" applyAlignment="1">
      <alignment horizontal="centerContinuous"/>
    </xf>
    <xf numFmtId="0" fontId="10" fillId="2" borderId="4" xfId="0" applyFont="1" applyFill="1" applyBorder="1" applyAlignment="1">
      <alignment horizontal="right"/>
    </xf>
    <xf numFmtId="0" fontId="6" fillId="0" borderId="0" xfId="0" applyFont="1" applyBorder="1" applyAlignment="1">
      <alignment horizontal="centerContinuous"/>
    </xf>
    <xf numFmtId="49" fontId="26" fillId="0" borderId="3" xfId="0" applyNumberFormat="1" applyFont="1" applyBorder="1" applyAlignment="1">
      <alignment horizontal="center"/>
    </xf>
    <xf numFmtId="49" fontId="26" fillId="0" borderId="30" xfId="0" applyNumberFormat="1" applyFont="1" applyBorder="1" applyAlignment="1">
      <alignment horizontal="center"/>
    </xf>
    <xf numFmtId="0" fontId="19" fillId="0" borderId="0" xfId="0" applyFont="1" applyBorder="1" applyAlignment="1"/>
    <xf numFmtId="0" fontId="29" fillId="0" borderId="0" xfId="0" applyFont="1" applyBorder="1" applyAlignment="1"/>
    <xf numFmtId="0" fontId="30" fillId="0" borderId="0" xfId="0" applyFont="1" applyBorder="1" applyAlignment="1"/>
    <xf numFmtId="0" fontId="31" fillId="0" borderId="0" xfId="0" applyFont="1" applyBorder="1" applyAlignment="1"/>
    <xf numFmtId="0" fontId="32" fillId="0" borderId="0" xfId="0" applyFont="1" applyBorder="1" applyAlignment="1"/>
    <xf numFmtId="0" fontId="11" fillId="5" borderId="27" xfId="0" applyFont="1" applyFill="1" applyBorder="1" applyAlignment="1">
      <alignment horizontal="center" wrapText="1"/>
    </xf>
    <xf numFmtId="0" fontId="10" fillId="2" borderId="31" xfId="0" applyFont="1" applyFill="1" applyBorder="1" applyAlignment="1">
      <alignment horizontal="right"/>
    </xf>
    <xf numFmtId="49" fontId="26" fillId="0" borderId="17" xfId="0" applyNumberFormat="1" applyFont="1" applyBorder="1" applyAlignment="1">
      <alignment horizontal="center"/>
    </xf>
    <xf numFmtId="0" fontId="15" fillId="0" borderId="0" xfId="0" applyNumberFormat="1" applyFont="1" applyBorder="1" applyAlignment="1">
      <alignment horizontal="centerContinuous"/>
    </xf>
    <xf numFmtId="0" fontId="11" fillId="5" borderId="27" xfId="0" applyNumberFormat="1" applyFont="1" applyFill="1" applyBorder="1" applyAlignment="1">
      <alignment horizontal="center" wrapText="1"/>
    </xf>
    <xf numFmtId="0" fontId="4" fillId="0" borderId="0" xfId="0" applyNumberFormat="1" applyFont="1" applyBorder="1" applyAlignment="1">
      <alignment horizontal="left"/>
    </xf>
    <xf numFmtId="0" fontId="6" fillId="0" borderId="32" xfId="0" applyFont="1" applyFill="1" applyBorder="1" applyAlignment="1">
      <alignment horizontal="centerContinuous"/>
    </xf>
    <xf numFmtId="0" fontId="6" fillId="0" borderId="0" xfId="0" applyFont="1" applyBorder="1" applyAlignment="1">
      <alignment horizontal="center"/>
    </xf>
    <xf numFmtId="0" fontId="10" fillId="6" borderId="1" xfId="0" applyFont="1" applyFill="1" applyBorder="1" applyAlignment="1"/>
    <xf numFmtId="0" fontId="6" fillId="6" borderId="33" xfId="0" applyNumberFormat="1" applyFont="1" applyFill="1" applyBorder="1" applyAlignment="1">
      <alignment horizontal="center"/>
    </xf>
    <xf numFmtId="49" fontId="16" fillId="6" borderId="33" xfId="0" applyNumberFormat="1" applyFont="1" applyFill="1" applyBorder="1" applyAlignment="1">
      <alignment horizontal="center"/>
    </xf>
    <xf numFmtId="0" fontId="16" fillId="6" borderId="34" xfId="0" applyNumberFormat="1" applyFont="1" applyFill="1" applyBorder="1" applyAlignment="1">
      <alignment horizontal="center"/>
    </xf>
    <xf numFmtId="49" fontId="6" fillId="6" borderId="34" xfId="0" applyNumberFormat="1" applyFont="1" applyFill="1" applyBorder="1" applyAlignment="1">
      <alignment horizontal="center"/>
    </xf>
    <xf numFmtId="0" fontId="33" fillId="6" borderId="34" xfId="0" applyNumberFormat="1" applyFont="1" applyFill="1" applyBorder="1" applyAlignment="1">
      <alignment horizontal="center"/>
    </xf>
    <xf numFmtId="0" fontId="6" fillId="6" borderId="35" xfId="0" applyNumberFormat="1" applyFont="1" applyFill="1" applyBorder="1" applyAlignment="1">
      <alignment horizontal="center"/>
    </xf>
    <xf numFmtId="0" fontId="13" fillId="6" borderId="1" xfId="0" applyFont="1" applyFill="1" applyBorder="1" applyAlignment="1"/>
    <xf numFmtId="49" fontId="23" fillId="6" borderId="33" xfId="0" applyNumberFormat="1" applyFont="1" applyFill="1" applyBorder="1" applyAlignment="1">
      <alignment horizontal="center"/>
    </xf>
    <xf numFmtId="0" fontId="23" fillId="6" borderId="34" xfId="0" applyNumberFormat="1" applyFont="1" applyFill="1" applyBorder="1" applyAlignment="1">
      <alignment horizontal="center"/>
    </xf>
    <xf numFmtId="0" fontId="10" fillId="7" borderId="1" xfId="0" applyFont="1" applyFill="1" applyBorder="1" applyAlignment="1"/>
    <xf numFmtId="0" fontId="6" fillId="7" borderId="33" xfId="0" applyNumberFormat="1" applyFont="1" applyFill="1" applyBorder="1" applyAlignment="1">
      <alignment horizontal="center"/>
    </xf>
    <xf numFmtId="49" fontId="16" fillId="7" borderId="33" xfId="0" applyNumberFormat="1" applyFont="1" applyFill="1" applyBorder="1" applyAlignment="1">
      <alignment horizontal="center"/>
    </xf>
    <xf numFmtId="0" fontId="16" fillId="7" borderId="34" xfId="0" applyNumberFormat="1" applyFont="1" applyFill="1" applyBorder="1" applyAlignment="1">
      <alignment horizontal="center"/>
    </xf>
    <xf numFmtId="49" fontId="6" fillId="7" borderId="34" xfId="0" applyNumberFormat="1" applyFont="1" applyFill="1" applyBorder="1" applyAlignment="1">
      <alignment horizontal="center"/>
    </xf>
    <xf numFmtId="0" fontId="6" fillId="7" borderId="35" xfId="0" applyNumberFormat="1" applyFont="1" applyFill="1" applyBorder="1" applyAlignment="1">
      <alignment horizontal="center"/>
    </xf>
    <xf numFmtId="0" fontId="6" fillId="7" borderId="36" xfId="0" applyNumberFormat="1" applyFont="1" applyFill="1" applyBorder="1" applyAlignment="1">
      <alignment horizontal="center"/>
    </xf>
    <xf numFmtId="49" fontId="6" fillId="7" borderId="37" xfId="0" applyNumberFormat="1" applyFont="1" applyFill="1" applyBorder="1" applyAlignment="1">
      <alignment horizontal="center"/>
    </xf>
    <xf numFmtId="0" fontId="6" fillId="7" borderId="38" xfId="0" applyNumberFormat="1" applyFont="1" applyFill="1" applyBorder="1" applyAlignment="1">
      <alignment horizontal="center"/>
    </xf>
    <xf numFmtId="49" fontId="28" fillId="6" borderId="33" xfId="0" applyNumberFormat="1" applyFont="1" applyFill="1" applyBorder="1" applyAlignment="1">
      <alignment horizontal="center"/>
    </xf>
    <xf numFmtId="0" fontId="28" fillId="6" borderId="34" xfId="0" applyNumberFormat="1" applyFont="1" applyFill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6" fillId="8" borderId="33" xfId="0" applyNumberFormat="1" applyFont="1" applyFill="1" applyBorder="1" applyAlignment="1">
      <alignment horizontal="center"/>
    </xf>
    <xf numFmtId="49" fontId="6" fillId="8" borderId="34" xfId="0" applyNumberFormat="1" applyFont="1" applyFill="1" applyBorder="1" applyAlignment="1">
      <alignment horizontal="center"/>
    </xf>
    <xf numFmtId="0" fontId="6" fillId="8" borderId="35" xfId="0" applyNumberFormat="1" applyFont="1" applyFill="1" applyBorder="1" applyAlignment="1">
      <alignment horizontal="center"/>
    </xf>
    <xf numFmtId="0" fontId="9" fillId="8" borderId="1" xfId="0" applyFont="1" applyFill="1" applyBorder="1" applyAlignment="1"/>
    <xf numFmtId="49" fontId="27" fillId="8" borderId="33" xfId="0" applyNumberFormat="1" applyFont="1" applyFill="1" applyBorder="1" applyAlignment="1">
      <alignment horizontal="center"/>
    </xf>
    <xf numFmtId="0" fontId="27" fillId="8" borderId="34" xfId="0" applyNumberFormat="1" applyFont="1" applyFill="1" applyBorder="1" applyAlignment="1">
      <alignment horizontal="center"/>
    </xf>
    <xf numFmtId="49" fontId="6" fillId="0" borderId="39" xfId="0" applyNumberFormat="1" applyFont="1" applyBorder="1" applyAlignment="1">
      <alignment horizontal="center"/>
    </xf>
    <xf numFmtId="49" fontId="6" fillId="0" borderId="14" xfId="0" applyNumberFormat="1" applyFont="1" applyBorder="1" applyAlignment="1">
      <alignment horizontal="center"/>
    </xf>
    <xf numFmtId="164" fontId="5" fillId="9" borderId="40" xfId="0" applyNumberFormat="1" applyFont="1" applyFill="1" applyBorder="1" applyAlignment="1">
      <alignment horizontal="center"/>
    </xf>
    <xf numFmtId="164" fontId="4" fillId="0" borderId="13" xfId="0" applyNumberFormat="1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37" fillId="0" borderId="41" xfId="0" applyNumberFormat="1" applyFont="1" applyBorder="1" applyAlignment="1">
      <alignment horizontal="center"/>
    </xf>
    <xf numFmtId="0" fontId="35" fillId="0" borderId="42" xfId="0" applyNumberFormat="1" applyFont="1" applyBorder="1" applyAlignment="1">
      <alignment horizontal="centerContinuous"/>
    </xf>
    <xf numFmtId="0" fontId="3" fillId="0" borderId="0" xfId="0" applyFont="1" applyBorder="1" applyAlignment="1">
      <alignment horizontal="center"/>
    </xf>
    <xf numFmtId="0" fontId="12" fillId="6" borderId="1" xfId="0" applyFont="1" applyFill="1" applyBorder="1" applyAlignment="1"/>
    <xf numFmtId="49" fontId="24" fillId="6" borderId="33" xfId="0" applyNumberFormat="1" applyFont="1" applyFill="1" applyBorder="1" applyAlignment="1">
      <alignment horizontal="center"/>
    </xf>
    <xf numFmtId="0" fontId="24" fillId="6" borderId="34" xfId="0" applyNumberFormat="1" applyFont="1" applyFill="1" applyBorder="1" applyAlignment="1">
      <alignment horizontal="center"/>
    </xf>
    <xf numFmtId="0" fontId="6" fillId="0" borderId="33" xfId="0" applyNumberFormat="1" applyFont="1" applyFill="1" applyBorder="1" applyAlignment="1">
      <alignment horizontal="center"/>
    </xf>
    <xf numFmtId="49" fontId="6" fillId="0" borderId="34" xfId="0" applyNumberFormat="1" applyFont="1" applyFill="1" applyBorder="1" applyAlignment="1">
      <alignment horizontal="center"/>
    </xf>
    <xf numFmtId="0" fontId="6" fillId="0" borderId="35" xfId="0" applyNumberFormat="1" applyFont="1" applyFill="1" applyBorder="1" applyAlignment="1">
      <alignment horizontal="center"/>
    </xf>
    <xf numFmtId="0" fontId="13" fillId="0" borderId="1" xfId="0" applyFont="1" applyFill="1" applyBorder="1" applyAlignment="1"/>
    <xf numFmtId="49" fontId="23" fillId="0" borderId="33" xfId="0" applyNumberFormat="1" applyFont="1" applyFill="1" applyBorder="1" applyAlignment="1">
      <alignment horizontal="center"/>
    </xf>
    <xf numFmtId="0" fontId="23" fillId="0" borderId="34" xfId="0" applyNumberFormat="1" applyFont="1" applyFill="1" applyBorder="1" applyAlignment="1">
      <alignment horizontal="center"/>
    </xf>
    <xf numFmtId="0" fontId="7" fillId="0" borderId="1" xfId="0" applyFont="1" applyFill="1" applyBorder="1" applyAlignment="1"/>
    <xf numFmtId="49" fontId="17" fillId="0" borderId="33" xfId="0" applyNumberFormat="1" applyFont="1" applyFill="1" applyBorder="1" applyAlignment="1">
      <alignment horizontal="center"/>
    </xf>
    <xf numFmtId="0" fontId="17" fillId="0" borderId="34" xfId="0" applyNumberFormat="1" applyFont="1" applyFill="1" applyBorder="1" applyAlignment="1">
      <alignment horizontal="center"/>
    </xf>
    <xf numFmtId="0" fontId="10" fillId="8" borderId="1" xfId="0" applyFont="1" applyFill="1" applyBorder="1" applyAlignment="1"/>
    <xf numFmtId="49" fontId="16" fillId="8" borderId="33" xfId="0" applyNumberFormat="1" applyFont="1" applyFill="1" applyBorder="1" applyAlignment="1">
      <alignment horizontal="center"/>
    </xf>
    <xf numFmtId="0" fontId="16" fillId="8" borderId="34" xfId="0" applyNumberFormat="1" applyFont="1" applyFill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quotePrefix="1" applyFont="1" applyBorder="1" applyAlignment="1">
      <alignment horizontal="center"/>
    </xf>
    <xf numFmtId="0" fontId="8" fillId="0" borderId="3" xfId="0" quotePrefix="1" applyFont="1" applyBorder="1" applyAlignment="1">
      <alignment horizontal="center"/>
    </xf>
    <xf numFmtId="0" fontId="6" fillId="0" borderId="30" xfId="0" quotePrefix="1" applyFont="1" applyBorder="1" applyAlignment="1">
      <alignment horizontal="center"/>
    </xf>
    <xf numFmtId="0" fontId="35" fillId="0" borderId="43" xfId="0" applyFont="1" applyBorder="1" applyAlignment="1">
      <alignment horizontal="centerContinuous"/>
    </xf>
    <xf numFmtId="0" fontId="36" fillId="0" borderId="44" xfId="0" applyFont="1" applyBorder="1" applyAlignment="1">
      <alignment horizontal="centerContinuous"/>
    </xf>
    <xf numFmtId="49" fontId="36" fillId="0" borderId="45" xfId="0" applyNumberFormat="1" applyFont="1" applyBorder="1" applyAlignment="1">
      <alignment horizontal="centerContinuous"/>
    </xf>
    <xf numFmtId="0" fontId="38" fillId="0" borderId="44" xfId="0" applyNumberFormat="1" applyFont="1" applyBorder="1" applyAlignment="1">
      <alignment horizontal="centerContinuous"/>
    </xf>
    <xf numFmtId="49" fontId="38" fillId="0" borderId="45" xfId="0" applyNumberFormat="1" applyFont="1" applyBorder="1" applyAlignment="1">
      <alignment horizontal="centerContinuous"/>
    </xf>
    <xf numFmtId="0" fontId="39" fillId="0" borderId="44" xfId="0" applyNumberFormat="1" applyFont="1" applyBorder="1" applyAlignment="1">
      <alignment horizontal="centerContinuous"/>
    </xf>
    <xf numFmtId="49" fontId="39" fillId="0" borderId="46" xfId="0" applyNumberFormat="1" applyFont="1" applyFill="1" applyBorder="1" applyAlignment="1">
      <alignment horizontal="centerContinuous"/>
    </xf>
    <xf numFmtId="0" fontId="40" fillId="0" borderId="43" xfId="0" applyFont="1" applyBorder="1" applyAlignment="1">
      <alignment horizontal="centerContinuous" vertical="center" wrapText="1"/>
    </xf>
    <xf numFmtId="0" fontId="6" fillId="0" borderId="44" xfId="0" applyFont="1" applyFill="1" applyBorder="1" applyAlignment="1">
      <alignment horizontal="centerContinuous"/>
    </xf>
    <xf numFmtId="0" fontId="6" fillId="0" borderId="46" xfId="0" applyFont="1" applyFill="1" applyBorder="1" applyAlignment="1">
      <alignment horizontal="centerContinuous"/>
    </xf>
    <xf numFmtId="0" fontId="41" fillId="0" borderId="0" xfId="1" applyFont="1" applyBorder="1" applyAlignment="1" applyProtection="1">
      <alignment horizontal="right"/>
    </xf>
    <xf numFmtId="0" fontId="10" fillId="0" borderId="1" xfId="0" applyFont="1" applyFill="1" applyBorder="1" applyAlignment="1"/>
    <xf numFmtId="49" fontId="16" fillId="0" borderId="33" xfId="0" applyNumberFormat="1" applyFont="1" applyFill="1" applyBorder="1" applyAlignment="1">
      <alignment horizontal="center"/>
    </xf>
    <xf numFmtId="0" fontId="16" fillId="0" borderId="34" xfId="0" applyNumberFormat="1" applyFont="1" applyFill="1" applyBorder="1" applyAlignment="1">
      <alignment horizontal="center"/>
    </xf>
    <xf numFmtId="164" fontId="2" fillId="0" borderId="0" xfId="0" applyNumberFormat="1" applyFont="1" applyBorder="1" applyAlignment="1">
      <alignment horizontal="centerContinuous"/>
    </xf>
    <xf numFmtId="0" fontId="21" fillId="5" borderId="47" xfId="0" applyFont="1" applyFill="1" applyBorder="1" applyAlignment="1">
      <alignment horizontal="center"/>
    </xf>
    <xf numFmtId="164" fontId="21" fillId="5" borderId="48" xfId="0" applyNumberFormat="1" applyFont="1" applyFill="1" applyBorder="1" applyAlignment="1">
      <alignment horizontal="center"/>
    </xf>
    <xf numFmtId="0" fontId="21" fillId="5" borderId="47" xfId="0" applyFont="1" applyFill="1" applyBorder="1" applyAlignment="1">
      <alignment horizontal="right"/>
    </xf>
    <xf numFmtId="0" fontId="21" fillId="5" borderId="49" xfId="0" applyFont="1" applyFill="1" applyBorder="1" applyAlignment="1"/>
    <xf numFmtId="0" fontId="4" fillId="0" borderId="50" xfId="0" applyFont="1" applyBorder="1" applyAlignment="1">
      <alignment horizontal="center" shrinkToFit="1"/>
    </xf>
    <xf numFmtId="164" fontId="4" fillId="0" borderId="51" xfId="0" applyNumberFormat="1" applyFont="1" applyBorder="1" applyAlignment="1">
      <alignment horizontal="center" shrinkToFit="1"/>
    </xf>
    <xf numFmtId="0" fontId="4" fillId="0" borderId="52" xfId="0" applyFont="1" applyBorder="1" applyAlignment="1">
      <alignment horizontal="left"/>
    </xf>
    <xf numFmtId="0" fontId="4" fillId="0" borderId="53" xfId="0" applyFont="1" applyBorder="1" applyAlignment="1">
      <alignment horizontal="left" shrinkToFit="1"/>
    </xf>
    <xf numFmtId="0" fontId="4" fillId="0" borderId="54" xfId="0" applyFont="1" applyBorder="1" applyAlignment="1">
      <alignment horizontal="center" shrinkToFit="1"/>
    </xf>
    <xf numFmtId="164" fontId="4" fillId="0" borderId="55" xfId="0" applyNumberFormat="1" applyFont="1" applyBorder="1" applyAlignment="1">
      <alignment horizontal="center" shrinkToFit="1"/>
    </xf>
    <xf numFmtId="0" fontId="4" fillId="0" borderId="56" xfId="0" applyFont="1" applyBorder="1" applyAlignment="1">
      <alignment horizontal="left"/>
    </xf>
    <xf numFmtId="0" fontId="4" fillId="0" borderId="57" xfId="0" applyFont="1" applyBorder="1" applyAlignment="1">
      <alignment horizontal="left" shrinkToFit="1"/>
    </xf>
    <xf numFmtId="0" fontId="4" fillId="0" borderId="58" xfId="0" applyFont="1" applyBorder="1" applyAlignment="1">
      <alignment horizontal="center" shrinkToFit="1"/>
    </xf>
    <xf numFmtId="164" fontId="4" fillId="0" borderId="59" xfId="0" applyNumberFormat="1" applyFont="1" applyBorder="1" applyAlignment="1">
      <alignment horizontal="center" shrinkToFit="1"/>
    </xf>
    <xf numFmtId="0" fontId="4" fillId="0" borderId="60" xfId="0" applyFont="1" applyBorder="1" applyAlignment="1">
      <alignment horizontal="left"/>
    </xf>
    <xf numFmtId="0" fontId="4" fillId="0" borderId="61" xfId="0" applyFont="1" applyBorder="1" applyAlignment="1">
      <alignment horizontal="left" shrinkToFit="1"/>
    </xf>
    <xf numFmtId="164" fontId="2" fillId="0" borderId="0" xfId="0" applyNumberFormat="1" applyFont="1" applyBorder="1" applyAlignment="1">
      <alignment horizontal="centerContinuous" shrinkToFit="1"/>
    </xf>
    <xf numFmtId="0" fontId="2" fillId="0" borderId="0" xfId="0" applyFont="1" applyBorder="1" applyAlignment="1">
      <alignment horizontal="centerContinuous" shrinkToFit="1"/>
    </xf>
    <xf numFmtId="0" fontId="2" fillId="0" borderId="0" xfId="0" applyFont="1" applyBorder="1" applyAlignment="1"/>
    <xf numFmtId="0" fontId="4" fillId="0" borderId="62" xfId="0" applyFont="1" applyBorder="1" applyAlignment="1">
      <alignment horizontal="left" shrinkToFit="1"/>
    </xf>
    <xf numFmtId="0" fontId="4" fillId="0" borderId="63" xfId="0" applyFont="1" applyBorder="1" applyAlignment="1">
      <alignment horizontal="left" shrinkToFit="1"/>
    </xf>
    <xf numFmtId="0" fontId="4" fillId="0" borderId="64" xfId="0" applyFont="1" applyBorder="1" applyAlignment="1">
      <alignment horizontal="center" shrinkToFit="1"/>
    </xf>
    <xf numFmtId="164" fontId="4" fillId="0" borderId="65" xfId="0" applyNumberFormat="1" applyFont="1" applyBorder="1" applyAlignment="1">
      <alignment horizontal="center" shrinkToFit="1"/>
    </xf>
    <xf numFmtId="0" fontId="4" fillId="0" borderId="66" xfId="0" applyFont="1" applyBorder="1" applyAlignment="1">
      <alignment horizontal="left"/>
    </xf>
    <xf numFmtId="164" fontId="4" fillId="0" borderId="67" xfId="0" applyNumberFormat="1" applyFont="1" applyBorder="1" applyAlignment="1">
      <alignment horizontal="center" shrinkToFit="1"/>
    </xf>
    <xf numFmtId="0" fontId="4" fillId="0" borderId="68" xfId="0" applyFont="1" applyBorder="1" applyAlignment="1">
      <alignment horizontal="left"/>
    </xf>
    <xf numFmtId="0" fontId="13" fillId="2" borderId="1" xfId="0" applyFont="1" applyFill="1" applyBorder="1" applyAlignment="1"/>
    <xf numFmtId="0" fontId="4" fillId="0" borderId="12" xfId="0" applyFont="1" applyFill="1" applyBorder="1" applyAlignment="1">
      <alignment horizontal="center"/>
    </xf>
    <xf numFmtId="49" fontId="4" fillId="0" borderId="13" xfId="2" applyNumberFormat="1" applyFont="1" applyFill="1" applyBorder="1" applyAlignment="1">
      <alignment horizontal="center"/>
    </xf>
    <xf numFmtId="0" fontId="12" fillId="0" borderId="1" xfId="0" applyFont="1" applyFill="1" applyBorder="1" applyAlignment="1"/>
    <xf numFmtId="49" fontId="24" fillId="0" borderId="33" xfId="0" applyNumberFormat="1" applyFont="1" applyFill="1" applyBorder="1" applyAlignment="1">
      <alignment horizontal="center"/>
    </xf>
    <xf numFmtId="0" fontId="24" fillId="0" borderId="34" xfId="0" applyNumberFormat="1" applyFont="1" applyFill="1" applyBorder="1" applyAlignment="1">
      <alignment horizontal="center"/>
    </xf>
    <xf numFmtId="0" fontId="12" fillId="0" borderId="34" xfId="0" applyNumberFormat="1" applyFont="1" applyFill="1" applyBorder="1" applyAlignment="1">
      <alignment horizontal="center"/>
    </xf>
    <xf numFmtId="0" fontId="6" fillId="2" borderId="33" xfId="0" applyNumberFormat="1" applyFont="1" applyFill="1" applyBorder="1" applyAlignment="1">
      <alignment horizontal="center"/>
    </xf>
    <xf numFmtId="49" fontId="6" fillId="2" borderId="34" xfId="0" applyNumberFormat="1" applyFont="1" applyFill="1" applyBorder="1" applyAlignment="1">
      <alignment horizontal="center"/>
    </xf>
    <xf numFmtId="0" fontId="6" fillId="2" borderId="35" xfId="0" applyNumberFormat="1" applyFont="1" applyFill="1" applyBorder="1" applyAlignment="1">
      <alignment horizontal="center"/>
    </xf>
    <xf numFmtId="0" fontId="10" fillId="2" borderId="1" xfId="0" applyFont="1" applyFill="1" applyBorder="1" applyAlignment="1"/>
    <xf numFmtId="49" fontId="16" fillId="2" borderId="33" xfId="0" applyNumberFormat="1" applyFont="1" applyFill="1" applyBorder="1" applyAlignment="1">
      <alignment horizontal="center"/>
    </xf>
    <xf numFmtId="0" fontId="16" fillId="2" borderId="34" xfId="0" applyNumberFormat="1" applyFont="1" applyFill="1" applyBorder="1" applyAlignment="1">
      <alignment horizontal="center"/>
    </xf>
    <xf numFmtId="0" fontId="12" fillId="2" borderId="1" xfId="0" applyFont="1" applyFill="1" applyBorder="1" applyAlignment="1"/>
    <xf numFmtId="49" fontId="24" fillId="2" borderId="33" xfId="0" applyNumberFormat="1" applyFont="1" applyFill="1" applyBorder="1" applyAlignment="1">
      <alignment horizontal="center"/>
    </xf>
    <xf numFmtId="0" fontId="24" fillId="2" borderId="34" xfId="0" applyNumberFormat="1" applyFont="1" applyFill="1" applyBorder="1" applyAlignment="1">
      <alignment horizontal="center"/>
    </xf>
    <xf numFmtId="49" fontId="6" fillId="0" borderId="69" xfId="0" applyNumberFormat="1" applyFont="1" applyBorder="1" applyAlignment="1">
      <alignment horizontal="center"/>
    </xf>
    <xf numFmtId="0" fontId="5" fillId="2" borderId="70" xfId="0" applyFont="1" applyFill="1" applyBorder="1" applyAlignment="1">
      <alignment horizontal="right"/>
    </xf>
    <xf numFmtId="49" fontId="6" fillId="0" borderId="71" xfId="0" applyNumberFormat="1" applyFont="1" applyFill="1" applyBorder="1" applyAlignment="1">
      <alignment horizontal="centerContinuous"/>
    </xf>
    <xf numFmtId="0" fontId="13" fillId="8" borderId="1" xfId="0" applyFont="1" applyFill="1" applyBorder="1" applyAlignment="1"/>
    <xf numFmtId="49" fontId="23" fillId="8" borderId="33" xfId="0" applyNumberFormat="1" applyFont="1" applyFill="1" applyBorder="1" applyAlignment="1">
      <alignment horizontal="center"/>
    </xf>
    <xf numFmtId="0" fontId="23" fillId="8" borderId="34" xfId="0" applyNumberFormat="1" applyFont="1" applyFill="1" applyBorder="1" applyAlignment="1">
      <alignment horizontal="center"/>
    </xf>
    <xf numFmtId="0" fontId="13" fillId="8" borderId="34" xfId="0" applyNumberFormat="1" applyFont="1" applyFill="1" applyBorder="1" applyAlignment="1">
      <alignment horizontal="center"/>
    </xf>
    <xf numFmtId="0" fontId="13" fillId="10" borderId="1" xfId="0" applyFont="1" applyFill="1" applyBorder="1" applyAlignment="1"/>
    <xf numFmtId="0" fontId="6" fillId="10" borderId="33" xfId="0" applyNumberFormat="1" applyFont="1" applyFill="1" applyBorder="1" applyAlignment="1">
      <alignment horizontal="center"/>
    </xf>
    <xf numFmtId="49" fontId="23" fillId="10" borderId="33" xfId="0" applyNumberFormat="1" applyFont="1" applyFill="1" applyBorder="1" applyAlignment="1">
      <alignment horizontal="center"/>
    </xf>
    <xf numFmtId="0" fontId="23" fillId="10" borderId="34" xfId="0" applyNumberFormat="1" applyFont="1" applyFill="1" applyBorder="1" applyAlignment="1">
      <alignment horizontal="center"/>
    </xf>
    <xf numFmtId="49" fontId="6" fillId="10" borderId="34" xfId="0" applyNumberFormat="1" applyFont="1" applyFill="1" applyBorder="1" applyAlignment="1">
      <alignment horizontal="center"/>
    </xf>
    <xf numFmtId="0" fontId="6" fillId="10" borderId="35" xfId="0" applyNumberFormat="1" applyFont="1" applyFill="1" applyBorder="1" applyAlignment="1">
      <alignment horizontal="center"/>
    </xf>
    <xf numFmtId="49" fontId="16" fillId="0" borderId="72" xfId="0" applyNumberFormat="1" applyFont="1" applyFill="1" applyBorder="1" applyAlignment="1">
      <alignment horizontal="center" shrinkToFit="1"/>
    </xf>
    <xf numFmtId="0" fontId="12" fillId="7" borderId="9" xfId="0" applyFont="1" applyFill="1" applyBorder="1" applyAlignment="1"/>
    <xf numFmtId="49" fontId="24" fillId="7" borderId="36" xfId="0" applyNumberFormat="1" applyFont="1" applyFill="1" applyBorder="1" applyAlignment="1">
      <alignment horizontal="center"/>
    </xf>
    <xf numFmtId="0" fontId="24" fillId="7" borderId="37" xfId="0" applyNumberFormat="1" applyFont="1" applyFill="1" applyBorder="1" applyAlignment="1">
      <alignment horizontal="center"/>
    </xf>
    <xf numFmtId="0" fontId="6" fillId="8" borderId="35" xfId="0" quotePrefix="1" applyNumberFormat="1" applyFont="1" applyFill="1" applyBorder="1" applyAlignment="1">
      <alignment horizontal="center"/>
    </xf>
    <xf numFmtId="0" fontId="6" fillId="0" borderId="35" xfId="0" quotePrefix="1" applyNumberFormat="1" applyFont="1" applyFill="1" applyBorder="1" applyAlignment="1">
      <alignment horizontal="center"/>
    </xf>
    <xf numFmtId="0" fontId="4" fillId="0" borderId="50" xfId="0" applyFont="1" applyFill="1" applyBorder="1" applyAlignment="1">
      <alignment horizontal="center" shrinkToFit="1"/>
    </xf>
    <xf numFmtId="0" fontId="4" fillId="0" borderId="52" xfId="0" applyFont="1" applyFill="1" applyBorder="1" applyAlignment="1">
      <alignment horizontal="left"/>
    </xf>
    <xf numFmtId="0" fontId="4" fillId="0" borderId="53" xfId="0" applyFont="1" applyFill="1" applyBorder="1" applyAlignment="1">
      <alignment horizontal="left" shrinkToFit="1"/>
    </xf>
    <xf numFmtId="164" fontId="4" fillId="0" borderId="67" xfId="0" applyNumberFormat="1" applyFont="1" applyFill="1" applyBorder="1" applyAlignment="1">
      <alignment horizontal="center" shrinkToFit="1"/>
    </xf>
    <xf numFmtId="0" fontId="4" fillId="0" borderId="58" xfId="0" applyFont="1" applyFill="1" applyBorder="1" applyAlignment="1">
      <alignment horizontal="center" shrinkToFit="1"/>
    </xf>
    <xf numFmtId="164" fontId="4" fillId="0" borderId="59" xfId="0" applyNumberFormat="1" applyFont="1" applyFill="1" applyBorder="1" applyAlignment="1">
      <alignment horizontal="center" shrinkToFit="1"/>
    </xf>
    <xf numFmtId="0" fontId="4" fillId="0" borderId="60" xfId="0" applyFont="1" applyFill="1" applyBorder="1" applyAlignment="1">
      <alignment horizontal="left"/>
    </xf>
    <xf numFmtId="0" fontId="4" fillId="0" borderId="61" xfId="0" applyFont="1" applyFill="1" applyBorder="1" applyAlignment="1">
      <alignment horizontal="left" shrinkToFit="1"/>
    </xf>
    <xf numFmtId="0" fontId="3" fillId="0" borderId="0" xfId="0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Continuous" shrinkToFit="1"/>
    </xf>
    <xf numFmtId="0" fontId="3" fillId="0" borderId="73" xfId="0" applyFont="1" applyFill="1" applyBorder="1" applyAlignment="1">
      <alignment horizontal="center" vertical="center"/>
    </xf>
    <xf numFmtId="0" fontId="4" fillId="0" borderId="74" xfId="0" applyFont="1" applyFill="1" applyBorder="1" applyAlignment="1">
      <alignment horizontal="center" vertical="center"/>
    </xf>
    <xf numFmtId="0" fontId="4" fillId="0" borderId="74" xfId="0" quotePrefix="1" applyFont="1" applyFill="1" applyBorder="1" applyAlignment="1">
      <alignment horizontal="center" vertical="center" wrapText="1"/>
    </xf>
    <xf numFmtId="49" fontId="4" fillId="0" borderId="74" xfId="2" applyNumberFormat="1" applyFont="1" applyFill="1" applyBorder="1" applyAlignment="1">
      <alignment horizontal="center" vertical="center"/>
    </xf>
    <xf numFmtId="0" fontId="4" fillId="0" borderId="74" xfId="0" applyFont="1" applyFill="1" applyBorder="1" applyAlignment="1">
      <alignment horizontal="center" vertical="center" shrinkToFit="1"/>
    </xf>
    <xf numFmtId="164" fontId="4" fillId="0" borderId="74" xfId="0" applyNumberFormat="1" applyFont="1" applyFill="1" applyBorder="1" applyAlignment="1">
      <alignment horizontal="center" vertical="center"/>
    </xf>
    <xf numFmtId="0" fontId="4" fillId="0" borderId="75" xfId="0" applyFont="1" applyFill="1" applyBorder="1" applyAlignment="1">
      <alignment horizontal="center" vertical="center"/>
    </xf>
    <xf numFmtId="49" fontId="4" fillId="0" borderId="13" xfId="0" applyNumberFormat="1" applyFont="1" applyFill="1" applyBorder="1" applyAlignment="1">
      <alignment horizontal="center"/>
    </xf>
    <xf numFmtId="0" fontId="3" fillId="0" borderId="76" xfId="0" applyFont="1" applyFill="1" applyBorder="1" applyAlignment="1">
      <alignment horizontal="center"/>
    </xf>
    <xf numFmtId="0" fontId="4" fillId="0" borderId="77" xfId="0" applyFont="1" applyFill="1" applyBorder="1" applyAlignment="1">
      <alignment horizontal="center"/>
    </xf>
    <xf numFmtId="9" fontId="4" fillId="0" borderId="77" xfId="0" applyNumberFormat="1" applyFont="1" applyFill="1" applyBorder="1" applyAlignment="1">
      <alignment horizontal="center"/>
    </xf>
    <xf numFmtId="164" fontId="4" fillId="0" borderId="77" xfId="0" applyNumberFormat="1" applyFont="1" applyFill="1" applyBorder="1" applyAlignment="1">
      <alignment horizontal="center"/>
    </xf>
    <xf numFmtId="0" fontId="4" fillId="0" borderId="78" xfId="0" quotePrefix="1" applyFont="1" applyFill="1" applyBorder="1" applyAlignment="1">
      <alignment horizontal="center"/>
    </xf>
    <xf numFmtId="0" fontId="4" fillId="0" borderId="79" xfId="0" applyFont="1" applyFill="1" applyBorder="1" applyAlignment="1">
      <alignment horizontal="centerContinuous"/>
    </xf>
    <xf numFmtId="0" fontId="4" fillId="0" borderId="80" xfId="0" applyFont="1" applyFill="1" applyBorder="1" applyAlignment="1">
      <alignment horizontal="centerContinuous"/>
    </xf>
    <xf numFmtId="0" fontId="4" fillId="0" borderId="30" xfId="0" applyFont="1" applyFill="1" applyBorder="1" applyAlignment="1">
      <alignment horizontal="centerContinuous"/>
    </xf>
    <xf numFmtId="49" fontId="31" fillId="0" borderId="13" xfId="0" applyNumberFormat="1" applyFont="1" applyFill="1" applyBorder="1" applyAlignment="1">
      <alignment horizontal="center"/>
    </xf>
    <xf numFmtId="164" fontId="21" fillId="5" borderId="81" xfId="0" applyNumberFormat="1" applyFont="1" applyFill="1" applyBorder="1" applyAlignment="1">
      <alignment horizontal="center"/>
    </xf>
    <xf numFmtId="0" fontId="4" fillId="0" borderId="60" xfId="0" quotePrefix="1" applyFont="1" applyBorder="1" applyAlignment="1">
      <alignment horizontal="left"/>
    </xf>
    <xf numFmtId="0" fontId="4" fillId="0" borderId="77" xfId="0" applyFont="1" applyFill="1" applyBorder="1" applyAlignment="1">
      <alignment horizontal="center" vertical="center"/>
    </xf>
    <xf numFmtId="0" fontId="4" fillId="0" borderId="77" xfId="0" quotePrefix="1" applyFont="1" applyFill="1" applyBorder="1" applyAlignment="1">
      <alignment horizontal="center" vertical="center" wrapText="1"/>
    </xf>
    <xf numFmtId="49" fontId="4" fillId="0" borderId="77" xfId="2" applyNumberFormat="1" applyFont="1" applyFill="1" applyBorder="1" applyAlignment="1">
      <alignment horizontal="center" vertical="center"/>
    </xf>
    <xf numFmtId="0" fontId="4" fillId="0" borderId="77" xfId="0" applyFont="1" applyFill="1" applyBorder="1" applyAlignment="1">
      <alignment horizontal="center" vertical="center" shrinkToFit="1"/>
    </xf>
    <xf numFmtId="164" fontId="4" fillId="0" borderId="77" xfId="0" applyNumberFormat="1" applyFont="1" applyFill="1" applyBorder="1" applyAlignment="1">
      <alignment horizontal="center" vertical="center"/>
    </xf>
    <xf numFmtId="0" fontId="4" fillId="0" borderId="78" xfId="0" applyFont="1" applyFill="1" applyBorder="1" applyAlignment="1">
      <alignment horizontal="center" vertical="center"/>
    </xf>
    <xf numFmtId="0" fontId="4" fillId="0" borderId="76" xfId="0" applyFont="1" applyFill="1" applyBorder="1" applyAlignment="1">
      <alignment horizontal="center" vertical="center"/>
    </xf>
    <xf numFmtId="0" fontId="17" fillId="0" borderId="82" xfId="0" applyFont="1" applyFill="1" applyBorder="1" applyAlignment="1">
      <alignment horizontal="centerContinuous"/>
    </xf>
    <xf numFmtId="0" fontId="17" fillId="0" borderId="83" xfId="0" applyFont="1" applyFill="1" applyBorder="1" applyAlignment="1">
      <alignment horizontal="centerContinuous"/>
    </xf>
    <xf numFmtId="0" fontId="17" fillId="0" borderId="84" xfId="0" applyFont="1" applyFill="1" applyBorder="1" applyAlignment="1">
      <alignment horizontal="centerContinuous"/>
    </xf>
    <xf numFmtId="0" fontId="22" fillId="8" borderId="1" xfId="0" applyFont="1" applyFill="1" applyBorder="1" applyAlignment="1"/>
    <xf numFmtId="49" fontId="28" fillId="8" borderId="33" xfId="0" applyNumberFormat="1" applyFont="1" applyFill="1" applyBorder="1" applyAlignment="1">
      <alignment horizontal="center"/>
    </xf>
    <xf numFmtId="0" fontId="28" fillId="8" borderId="34" xfId="0" applyNumberFormat="1" applyFont="1" applyFill="1" applyBorder="1" applyAlignment="1">
      <alignment horizontal="center"/>
    </xf>
    <xf numFmtId="0" fontId="7" fillId="8" borderId="1" xfId="0" applyFont="1" applyFill="1" applyBorder="1" applyAlignment="1"/>
    <xf numFmtId="49" fontId="17" fillId="8" borderId="33" xfId="0" applyNumberFormat="1" applyFont="1" applyFill="1" applyBorder="1" applyAlignment="1">
      <alignment horizontal="center"/>
    </xf>
    <xf numFmtId="0" fontId="17" fillId="8" borderId="34" xfId="0" applyNumberFormat="1" applyFont="1" applyFill="1" applyBorder="1" applyAlignment="1">
      <alignment horizontal="center"/>
    </xf>
    <xf numFmtId="0" fontId="22" fillId="8" borderId="34" xfId="0" applyNumberFormat="1" applyFont="1" applyFill="1" applyBorder="1" applyAlignment="1">
      <alignment horizontal="center"/>
    </xf>
    <xf numFmtId="0" fontId="10" fillId="10" borderId="1" xfId="0" applyFont="1" applyFill="1" applyBorder="1" applyAlignment="1"/>
    <xf numFmtId="49" fontId="16" fillId="10" borderId="33" xfId="0" applyNumberFormat="1" applyFont="1" applyFill="1" applyBorder="1" applyAlignment="1">
      <alignment horizontal="center"/>
    </xf>
    <xf numFmtId="0" fontId="16" fillId="10" borderId="34" xfId="0" applyNumberFormat="1" applyFont="1" applyFill="1" applyBorder="1" applyAlignment="1">
      <alignment horizontal="center"/>
    </xf>
    <xf numFmtId="0" fontId="6" fillId="8" borderId="34" xfId="0" applyNumberFormat="1" applyFont="1" applyFill="1" applyBorder="1" applyAlignment="1">
      <alignment horizontal="center"/>
    </xf>
    <xf numFmtId="0" fontId="44" fillId="3" borderId="85" xfId="0" applyFont="1" applyFill="1" applyBorder="1" applyAlignment="1">
      <alignment horizontal="right"/>
    </xf>
    <xf numFmtId="0" fontId="42" fillId="3" borderId="86" xfId="0" applyFont="1" applyFill="1" applyBorder="1" applyAlignment="1">
      <alignment horizontal="left"/>
    </xf>
    <xf numFmtId="0" fontId="20" fillId="3" borderId="86" xfId="0" applyFont="1" applyFill="1" applyBorder="1" applyAlignment="1">
      <alignment horizontal="left"/>
    </xf>
    <xf numFmtId="0" fontId="3" fillId="3" borderId="86" xfId="0" applyFont="1" applyFill="1" applyBorder="1" applyAlignment="1">
      <alignment horizontal="centerContinuous"/>
    </xf>
    <xf numFmtId="0" fontId="4" fillId="3" borderId="86" xfId="0" applyFont="1" applyFill="1" applyBorder="1" applyAlignment="1">
      <alignment horizontal="centerContinuous"/>
    </xf>
    <xf numFmtId="0" fontId="43" fillId="3" borderId="87" xfId="1" applyFont="1" applyFill="1" applyBorder="1" applyAlignment="1" applyProtection="1">
      <alignment horizontal="right"/>
    </xf>
    <xf numFmtId="0" fontId="27" fillId="0" borderId="82" xfId="0" applyFont="1" applyFill="1" applyBorder="1" applyAlignment="1">
      <alignment horizontal="centerContinuous"/>
    </xf>
    <xf numFmtId="0" fontId="27" fillId="0" borderId="82" xfId="0" applyFont="1" applyFill="1" applyBorder="1" applyAlignment="1">
      <alignment horizontal="center" shrinkToFit="1"/>
    </xf>
    <xf numFmtId="0" fontId="45" fillId="3" borderId="5" xfId="0" applyFont="1" applyFill="1" applyBorder="1" applyAlignment="1">
      <alignment horizontal="right"/>
    </xf>
    <xf numFmtId="0" fontId="26" fillId="0" borderId="17" xfId="0" applyNumberFormat="1" applyFont="1" applyBorder="1" applyAlignment="1">
      <alignment horizontal="center"/>
    </xf>
  </cellXfs>
  <cellStyles count="3">
    <cellStyle name="Hyperlink" xfId="1" builtinId="8"/>
    <cellStyle name="Normal" xfId="0" builtinId="0"/>
    <cellStyle name="Percent" xfId="2" builtinId="5"/>
  </cellStyles>
  <dxfs count="5">
    <dxf>
      <font>
        <b/>
        <i val="0"/>
        <condense val="0"/>
        <extend val="0"/>
      </font>
      <fill>
        <patternFill>
          <bgColor indexed="51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1"/>
        </patternFill>
      </fill>
    </dxf>
    <dxf>
      <font>
        <b/>
        <i val="0"/>
        <condense val="0"/>
        <extend val="0"/>
      </font>
      <fill>
        <patternFill>
          <bgColor indexed="51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13</xdr:row>
      <xdr:rowOff>0</xdr:rowOff>
    </xdr:from>
    <xdr:to>
      <xdr:col>6</xdr:col>
      <xdr:colOff>1238250</xdr:colOff>
      <xdr:row>14</xdr:row>
      <xdr:rowOff>266700</xdr:rowOff>
    </xdr:to>
    <xdr:sp macro="" textlink="">
      <xdr:nvSpPr>
        <xdr:cNvPr id="1081" name="Text Box 57"/>
        <xdr:cNvSpPr txBox="1">
          <a:spLocks noChangeArrowheads="1"/>
        </xdr:cNvSpPr>
      </xdr:nvSpPr>
      <xdr:spPr bwMode="auto">
        <a:xfrm>
          <a:off x="4962525" y="2914650"/>
          <a:ext cx="1990725" cy="485775"/>
        </a:xfrm>
        <a:prstGeom prst="rect">
          <a:avLst/>
        </a:prstGeom>
        <a:solidFill>
          <a:srgbClr val="FFCC00"/>
        </a:solidFill>
        <a:ln w="38100" cmpd="dbl">
          <a:solidFill>
            <a:srgbClr val="008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Current status:  </a:t>
          </a:r>
        </a:p>
      </xdr:txBody>
    </xdr:sp>
    <xdr:clientData/>
  </xdr:twoCellAnchor>
  <xdr:twoCellAnchor>
    <xdr:from>
      <xdr:col>0</xdr:col>
      <xdr:colOff>76200</xdr:colOff>
      <xdr:row>15</xdr:row>
      <xdr:rowOff>114300</xdr:rowOff>
    </xdr:from>
    <xdr:to>
      <xdr:col>6</xdr:col>
      <xdr:colOff>962025</xdr:colOff>
      <xdr:row>17</xdr:row>
      <xdr:rowOff>38100</xdr:rowOff>
    </xdr:to>
    <xdr:sp macro="" textlink="">
      <xdr:nvSpPr>
        <xdr:cNvPr id="1084" name="Text 6"/>
        <xdr:cNvSpPr txBox="1">
          <a:spLocks noChangeArrowheads="1"/>
        </xdr:cNvSpPr>
      </xdr:nvSpPr>
      <xdr:spPr bwMode="auto">
        <a:xfrm>
          <a:off x="76200" y="3562350"/>
          <a:ext cx="6810375" cy="3524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just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See Chapters 10 through 17 for Saryn's history.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3400" name="Rectangle 1"/>
        <xdr:cNvSpPr>
          <a:spLocks noChangeArrowheads="1"/>
        </xdr:cNvSpPr>
      </xdr:nvSpPr>
      <xdr:spPr bwMode="auto">
        <a:xfrm>
          <a:off x="4619625" y="0"/>
          <a:ext cx="28670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6398" name="Rectangle 1"/>
        <xdr:cNvSpPr>
          <a:spLocks noChangeArrowheads="1"/>
        </xdr:cNvSpPr>
      </xdr:nvSpPr>
      <xdr:spPr bwMode="auto">
        <a:xfrm>
          <a:off x="4867275" y="0"/>
          <a:ext cx="7810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142875</xdr:colOff>
      <xdr:row>1</xdr:row>
      <xdr:rowOff>123825</xdr:rowOff>
    </xdr:from>
    <xdr:to>
      <xdr:col>3</xdr:col>
      <xdr:colOff>371475</xdr:colOff>
      <xdr:row>2</xdr:row>
      <xdr:rowOff>66675</xdr:rowOff>
    </xdr:to>
    <xdr:sp macro="" textlink="">
      <xdr:nvSpPr>
        <xdr:cNvPr id="3078" name="Text Box 6" hidden="1"/>
        <xdr:cNvSpPr txBox="1">
          <a:spLocks noChangeArrowheads="1"/>
        </xdr:cNvSpPr>
      </xdr:nvSpPr>
      <xdr:spPr bwMode="auto">
        <a:xfrm>
          <a:off x="2476500" y="428625"/>
          <a:ext cx="695325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es-VE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showGridLines="0" tabSelected="1" workbookViewId="0">
      <selection activeCell="C9" sqref="C9:C14"/>
    </sheetView>
  </sheetViews>
  <sheetFormatPr defaultColWidth="13" defaultRowHeight="15.75"/>
  <cols>
    <col min="1" max="1" width="22.625" style="21" customWidth="1"/>
    <col min="2" max="2" width="10" style="22" customWidth="1"/>
    <col min="3" max="3" width="5.125" style="22" customWidth="1"/>
    <col min="4" max="4" width="13.75" style="21" bestFit="1" customWidth="1"/>
    <col min="5" max="5" width="12.75" style="22" customWidth="1"/>
    <col min="6" max="6" width="13.5" style="21" customWidth="1"/>
    <col min="7" max="7" width="13.5" style="22" customWidth="1"/>
    <col min="8" max="16384" width="13" style="1"/>
  </cols>
  <sheetData>
    <row r="1" spans="1:7" ht="29.25" thickTop="1" thickBot="1">
      <c r="A1" s="255" t="s">
        <v>107</v>
      </c>
      <c r="B1" s="256"/>
      <c r="C1" s="257"/>
      <c r="D1" s="258"/>
      <c r="E1" s="259"/>
      <c r="F1" s="258"/>
      <c r="G1" s="260" t="s">
        <v>146</v>
      </c>
    </row>
    <row r="2" spans="1:7" ht="17.25" thickTop="1">
      <c r="A2" s="2" t="s">
        <v>0</v>
      </c>
      <c r="B2" s="17" t="s">
        <v>106</v>
      </c>
      <c r="C2" s="70"/>
      <c r="D2" s="4" t="s">
        <v>1</v>
      </c>
      <c r="E2" s="70" t="s">
        <v>101</v>
      </c>
      <c r="F2" s="4"/>
      <c r="G2" s="5"/>
    </row>
    <row r="3" spans="1:7" ht="16.5">
      <c r="A3" s="2" t="s">
        <v>137</v>
      </c>
      <c r="B3" s="17" t="s">
        <v>139</v>
      </c>
      <c r="C3" s="70"/>
      <c r="D3" s="4" t="s">
        <v>138</v>
      </c>
      <c r="E3" s="70">
        <v>11</v>
      </c>
      <c r="F3" s="4"/>
      <c r="G3" s="5"/>
    </row>
    <row r="4" spans="1:7" ht="16.5">
      <c r="A4" s="2" t="s">
        <v>117</v>
      </c>
      <c r="B4" s="55" t="s">
        <v>118</v>
      </c>
      <c r="C4" s="55"/>
      <c r="D4" s="4" t="s">
        <v>95</v>
      </c>
      <c r="E4" s="70" t="s">
        <v>109</v>
      </c>
      <c r="F4" s="4"/>
      <c r="G4" s="5"/>
    </row>
    <row r="5" spans="1:7" ht="16.5">
      <c r="A5" s="2" t="s">
        <v>71</v>
      </c>
      <c r="B5" s="17" t="s">
        <v>110</v>
      </c>
      <c r="C5" s="55"/>
      <c r="D5" s="4" t="s">
        <v>108</v>
      </c>
      <c r="E5" s="70">
        <v>1125</v>
      </c>
      <c r="F5" s="4"/>
      <c r="G5" s="5"/>
    </row>
    <row r="6" spans="1:7" ht="16.5">
      <c r="A6" s="2" t="s">
        <v>121</v>
      </c>
      <c r="B6" s="17">
        <v>32</v>
      </c>
      <c r="C6" s="55"/>
      <c r="D6" s="4" t="s">
        <v>116</v>
      </c>
      <c r="E6" s="70" t="s">
        <v>140</v>
      </c>
      <c r="F6" s="4"/>
      <c r="G6" s="5"/>
    </row>
    <row r="7" spans="1:7" ht="17.25" thickBot="1">
      <c r="A7" s="2" t="s">
        <v>119</v>
      </c>
      <c r="B7" s="17" t="s">
        <v>122</v>
      </c>
      <c r="C7" s="55"/>
      <c r="D7" s="4" t="s">
        <v>2</v>
      </c>
      <c r="E7" s="70" t="s">
        <v>147</v>
      </c>
      <c r="F7" s="4"/>
      <c r="G7" s="5"/>
    </row>
    <row r="8" spans="1:7" ht="17.25" thickTop="1">
      <c r="A8" s="39" t="s">
        <v>96</v>
      </c>
      <c r="B8" s="187" t="s">
        <v>120</v>
      </c>
      <c r="C8" s="69"/>
      <c r="D8" s="186" t="s">
        <v>82</v>
      </c>
      <c r="E8" s="185" t="s">
        <v>123</v>
      </c>
      <c r="F8" s="3"/>
      <c r="G8" s="5"/>
    </row>
    <row r="9" spans="1:7" ht="16.5">
      <c r="A9" s="37" t="s">
        <v>3</v>
      </c>
      <c r="B9" s="38">
        <v>35</v>
      </c>
      <c r="C9" s="264" t="str">
        <f t="shared" ref="C9:C14" si="0">IF(B9&gt;9.9,CONCATENATE("+",ROUNDDOWN((B9-10)/2,0)),ROUNDUP((B9-10)/2,0))</f>
        <v>+12</v>
      </c>
      <c r="D9" s="36" t="s">
        <v>80</v>
      </c>
      <c r="E9" s="198" t="s">
        <v>145</v>
      </c>
      <c r="F9" s="3"/>
      <c r="G9" s="5"/>
    </row>
    <row r="10" spans="1:7" ht="16.5">
      <c r="A10" s="8" t="s">
        <v>4</v>
      </c>
      <c r="B10" s="125">
        <v>10</v>
      </c>
      <c r="C10" s="65" t="str">
        <f t="shared" si="0"/>
        <v>+0</v>
      </c>
      <c r="D10" s="7" t="s">
        <v>81</v>
      </c>
      <c r="E10" s="101">
        <f>Martial!B14+Equipment!B15</f>
        <v>0.5</v>
      </c>
      <c r="F10" s="3"/>
      <c r="G10" s="5"/>
    </row>
    <row r="11" spans="1:7" ht="16.5">
      <c r="A11" s="34" t="s">
        <v>16</v>
      </c>
      <c r="B11" s="126">
        <v>25</v>
      </c>
      <c r="C11" s="56" t="str">
        <f t="shared" si="0"/>
        <v>+7</v>
      </c>
      <c r="D11" s="7" t="s">
        <v>18</v>
      </c>
      <c r="E11" s="92">
        <v>459</v>
      </c>
      <c r="F11" s="3"/>
      <c r="G11" s="5"/>
    </row>
    <row r="12" spans="1:7" ht="16.5">
      <c r="A12" s="263" t="s">
        <v>17</v>
      </c>
      <c r="B12" s="126">
        <v>20</v>
      </c>
      <c r="C12" s="65" t="str">
        <f t="shared" si="0"/>
        <v>+5</v>
      </c>
      <c r="D12" s="7" t="s">
        <v>70</v>
      </c>
      <c r="E12" s="92">
        <v>459</v>
      </c>
      <c r="F12" s="2"/>
      <c r="G12" s="5"/>
    </row>
    <row r="13" spans="1:7" ht="16.5">
      <c r="A13" s="35" t="s">
        <v>19</v>
      </c>
      <c r="B13" s="6">
        <v>21</v>
      </c>
      <c r="C13" s="65" t="str">
        <f t="shared" si="0"/>
        <v>+5</v>
      </c>
      <c r="D13" s="54" t="s">
        <v>105</v>
      </c>
      <c r="E13" s="99">
        <f>39+C10</f>
        <v>39</v>
      </c>
      <c r="F13" s="3"/>
      <c r="G13" s="5"/>
    </row>
    <row r="14" spans="1:7" ht="17.25" thickBot="1">
      <c r="A14" s="40" t="s">
        <v>15</v>
      </c>
      <c r="B14" s="127">
        <v>20</v>
      </c>
      <c r="C14" s="57" t="str">
        <f t="shared" si="0"/>
        <v>+5</v>
      </c>
      <c r="D14" s="64" t="s">
        <v>69</v>
      </c>
      <c r="E14" s="100">
        <f>E13+SUM(Martial!B11:B12)</f>
        <v>39</v>
      </c>
      <c r="F14" s="3"/>
      <c r="G14" s="5"/>
    </row>
    <row r="15" spans="1:7" ht="24.75" thickTop="1" thickBot="1">
      <c r="A15" s="9" t="s">
        <v>29</v>
      </c>
      <c r="B15" s="10"/>
      <c r="C15" s="10"/>
      <c r="D15" s="11"/>
      <c r="E15" s="11"/>
      <c r="F15" s="11"/>
      <c r="G15" s="12"/>
    </row>
    <row r="16" spans="1:7" s="16" customFormat="1" ht="17.25" thickTop="1">
      <c r="A16" s="13"/>
      <c r="B16" s="14"/>
      <c r="C16" s="14"/>
      <c r="D16" s="14"/>
      <c r="E16" s="14"/>
      <c r="F16" s="14"/>
      <c r="G16" s="15"/>
    </row>
    <row r="17" spans="1:7" s="16" customFormat="1" ht="16.5">
      <c r="A17" s="123"/>
      <c r="B17" s="17"/>
      <c r="C17" s="17"/>
      <c r="D17" s="17"/>
      <c r="E17" s="17"/>
      <c r="F17" s="17"/>
      <c r="G17" s="124"/>
    </row>
    <row r="18" spans="1:7" ht="17.25" thickBot="1">
      <c r="A18" s="18"/>
      <c r="B18" s="19"/>
      <c r="C18" s="19"/>
      <c r="D18" s="19"/>
      <c r="E18" s="19"/>
      <c r="F18" s="19"/>
      <c r="G18" s="20"/>
    </row>
    <row r="19" spans="1:7" ht="16.5" thickTop="1"/>
  </sheetData>
  <phoneticPr fontId="0" type="noConversion"/>
  <conditionalFormatting sqref="E12">
    <cfRule type="cellIs" dxfId="4" priority="1" stopIfTrue="1" operator="lessThan">
      <formula>$E$11/3</formula>
    </cfRule>
    <cfRule type="cellIs" dxfId="3" priority="2" stopIfTrue="1" operator="between">
      <formula>$E$11/3</formula>
      <formula>$E$11/2</formula>
    </cfRule>
    <cfRule type="cellIs" dxfId="2" priority="3" stopIfTrue="1" operator="greaterThan">
      <formula>$E$11/2</formula>
    </cfRule>
  </conditionalFormatting>
  <conditionalFormatting sqref="E10">
    <cfRule type="cellIs" dxfId="1" priority="4" stopIfTrue="1" operator="greaterThan">
      <formula>66</formula>
    </cfRule>
    <cfRule type="cellIs" dxfId="0" priority="5" stopIfTrue="1" operator="between">
      <formula>33</formula>
      <formula>66</formula>
    </cfRule>
  </conditionalFormatting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showGridLines="0" workbookViewId="0">
      <pane ySplit="2" topLeftCell="A3" activePane="bottomLeft" state="frozen"/>
      <selection pane="bottomLeft" activeCell="A3" sqref="A3"/>
    </sheetView>
  </sheetViews>
  <sheetFormatPr defaultColWidth="13" defaultRowHeight="15.75"/>
  <cols>
    <col min="1" max="1" width="28.75" style="21" bestFit="1" customWidth="1"/>
    <col min="2" max="2" width="6.25" style="21" customWidth="1"/>
    <col min="3" max="4" width="6.25" style="22" hidden="1" customWidth="1"/>
    <col min="5" max="5" width="9.125" style="22" bestFit="1" customWidth="1"/>
    <col min="6" max="6" width="6.75" style="22" bestFit="1" customWidth="1"/>
    <col min="7" max="7" width="6.75" style="68" customWidth="1"/>
    <col min="8" max="8" width="40.625" style="21" customWidth="1"/>
    <col min="9" max="16384" width="13" style="1"/>
  </cols>
  <sheetData>
    <row r="1" spans="1:8" ht="24" thickBot="1">
      <c r="A1" s="53" t="s">
        <v>14</v>
      </c>
      <c r="B1" s="23"/>
      <c r="C1" s="23"/>
      <c r="D1" s="23"/>
      <c r="E1" s="23"/>
      <c r="F1" s="23"/>
      <c r="G1" s="66"/>
      <c r="H1" s="23"/>
    </row>
    <row r="2" spans="1:8" s="16" customFormat="1" ht="33">
      <c r="A2" s="50" t="s">
        <v>5</v>
      </c>
      <c r="B2" s="51" t="s">
        <v>34</v>
      </c>
      <c r="C2" s="51" t="s">
        <v>41</v>
      </c>
      <c r="D2" s="51" t="s">
        <v>33</v>
      </c>
      <c r="E2" s="63" t="s">
        <v>67</v>
      </c>
      <c r="F2" s="63" t="s">
        <v>42</v>
      </c>
      <c r="G2" s="67" t="s">
        <v>72</v>
      </c>
      <c r="H2" s="52" t="s">
        <v>6</v>
      </c>
    </row>
    <row r="3" spans="1:8" s="58" customFormat="1" ht="16.5">
      <c r="A3" s="120" t="s">
        <v>43</v>
      </c>
      <c r="B3" s="93">
        <v>1</v>
      </c>
      <c r="C3" s="121" t="s">
        <v>37</v>
      </c>
      <c r="D3" s="122" t="str">
        <f>IF(C3="Str",'Personal File'!$C$9,IF(C3="Dex",'Personal File'!$C$10,IF(C3="Con",'Personal File'!$C$11,IF(C3="Int",'Personal File'!$C$12,IF(C3="Wis",'Personal File'!$C$13,IF(C3="Cha",'Personal File'!$C$14))))))</f>
        <v>+5</v>
      </c>
      <c r="E3" s="122" t="str">
        <f t="shared" ref="E3:E41" si="0">CONCATENATE(C3," (",D3,")")</f>
        <v>Int (+5)</v>
      </c>
      <c r="F3" s="254" t="s">
        <v>68</v>
      </c>
      <c r="G3" s="94">
        <f>B3+MID(E3,6,2)+F3</f>
        <v>6</v>
      </c>
      <c r="H3" s="95"/>
    </row>
    <row r="4" spans="1:8" s="62" customFormat="1" ht="16.5">
      <c r="A4" s="172" t="s">
        <v>44</v>
      </c>
      <c r="B4" s="111">
        <v>0</v>
      </c>
      <c r="C4" s="173" t="s">
        <v>39</v>
      </c>
      <c r="D4" s="174" t="str">
        <f>IF(C4="Str",'Personal File'!$C$9,IF(C4="Dex",'Personal File'!$C$10,IF(C4="Con",'Personal File'!$C$11,IF(C4="Int",'Personal File'!$C$12,IF(C4="Wis",'Personal File'!$C$13,IF(C4="Cha",'Personal File'!$C$14))))))</f>
        <v>+0</v>
      </c>
      <c r="E4" s="174" t="str">
        <f t="shared" si="0"/>
        <v>Dex (+0)</v>
      </c>
      <c r="F4" s="112" t="s">
        <v>68</v>
      </c>
      <c r="G4" s="112">
        <f>B4+MID(E4,6,2)+F4</f>
        <v>0</v>
      </c>
      <c r="H4" s="113"/>
    </row>
    <row r="5" spans="1:8" s="60" customFormat="1" ht="16.5">
      <c r="A5" s="188" t="s">
        <v>45</v>
      </c>
      <c r="B5" s="93">
        <v>7</v>
      </c>
      <c r="C5" s="189" t="s">
        <v>35</v>
      </c>
      <c r="D5" s="190" t="str">
        <f>IF(C5="Str",'Personal File'!$C$9,IF(C5="Dex",'Personal File'!$C$10,IF(C5="Con",'Personal File'!$C$11,IF(C5="Int",'Personal File'!$C$12,IF(C5="Wis",'Personal File'!$C$13,IF(C5="Cha",'Personal File'!$C$14))))))</f>
        <v>+5</v>
      </c>
      <c r="E5" s="191" t="str">
        <f t="shared" si="0"/>
        <v>Cha (+5)</v>
      </c>
      <c r="F5" s="94" t="s">
        <v>68</v>
      </c>
      <c r="G5" s="94">
        <f>B5+MID(E5,6,2)+F5</f>
        <v>12</v>
      </c>
      <c r="H5" s="95"/>
    </row>
    <row r="6" spans="1:8" s="59" customFormat="1" ht="16.5">
      <c r="A6" s="117" t="s">
        <v>46</v>
      </c>
      <c r="B6" s="111">
        <v>0</v>
      </c>
      <c r="C6" s="118" t="s">
        <v>40</v>
      </c>
      <c r="D6" s="119" t="str">
        <f>IF(C6="Str",'Personal File'!$C$9,IF(C6="Dex",'Personal File'!$C$10,IF(C6="Con",'Personal File'!$C$11,IF(C6="Int",'Personal File'!$C$12,IF(C6="Wis",'Personal File'!$C$13,IF(C6="Cha",'Personal File'!$C$14))))))</f>
        <v>+12</v>
      </c>
      <c r="E6" s="119" t="str">
        <f t="shared" si="0"/>
        <v>Str (+12)</v>
      </c>
      <c r="F6" s="112" t="s">
        <v>68</v>
      </c>
      <c r="G6" s="112">
        <f>B6+MID(E6,6,2)+F6</f>
        <v>1</v>
      </c>
      <c r="H6" s="113"/>
    </row>
    <row r="7" spans="1:8" s="59" customFormat="1" ht="16.5">
      <c r="A7" s="96" t="s">
        <v>20</v>
      </c>
      <c r="B7" s="93">
        <v>6</v>
      </c>
      <c r="C7" s="97" t="s">
        <v>36</v>
      </c>
      <c r="D7" s="98" t="str">
        <f>IF(C7="Str",'Personal File'!$C$9,IF(C7="Dex",'Personal File'!$C$10,IF(C7="Con",'Personal File'!$C$11,IF(C7="Int",'Personal File'!$C$12,IF(C7="Wis",'Personal File'!$C$13,IF(C7="Cha",'Personal File'!$C$14))))))</f>
        <v>+7</v>
      </c>
      <c r="E7" s="98" t="str">
        <f t="shared" si="0"/>
        <v>Con (+7)</v>
      </c>
      <c r="F7" s="94" t="s">
        <v>68</v>
      </c>
      <c r="G7" s="94">
        <f>B7+MID(E7,6,2)+F7</f>
        <v>13</v>
      </c>
      <c r="H7" s="95"/>
    </row>
    <row r="8" spans="1:8" s="58" customFormat="1" ht="16.5">
      <c r="A8" s="179" t="s">
        <v>135</v>
      </c>
      <c r="B8" s="176">
        <v>0</v>
      </c>
      <c r="C8" s="180" t="s">
        <v>37</v>
      </c>
      <c r="D8" s="181" t="str">
        <f>IF(C8="Str",'Personal File'!$C$9,IF(C8="Dex",'Personal File'!$C$10,IF(C8="Con",'Personal File'!$C$11,IF(C8="Int",'Personal File'!$C$12,IF(C8="Wis",'Personal File'!$C$13,IF(C8="Cha",'Personal File'!$C$14))))))</f>
        <v>+5</v>
      </c>
      <c r="E8" s="181" t="str">
        <f t="shared" si="0"/>
        <v>Int (+5)</v>
      </c>
      <c r="F8" s="177" t="s">
        <v>68</v>
      </c>
      <c r="G8" s="76">
        <v>0</v>
      </c>
      <c r="H8" s="178"/>
    </row>
    <row r="9" spans="1:8" s="61" customFormat="1" ht="16.5">
      <c r="A9" s="251" t="s">
        <v>47</v>
      </c>
      <c r="B9" s="93">
        <v>4</v>
      </c>
      <c r="C9" s="252" t="s">
        <v>37</v>
      </c>
      <c r="D9" s="253" t="str">
        <f>IF(C9="Str",'Personal File'!$C$9,IF(C9="Dex",'Personal File'!$C$10,IF(C9="Con",'Personal File'!$C$11,IF(C9="Int",'Personal File'!$C$12,IF(C9="Wis",'Personal File'!$C$13,IF(C9="Cha",'Personal File'!$C$14))))))</f>
        <v>+5</v>
      </c>
      <c r="E9" s="253" t="str">
        <f t="shared" si="0"/>
        <v>Int (+5)</v>
      </c>
      <c r="F9" s="196" t="s">
        <v>68</v>
      </c>
      <c r="G9" s="94">
        <f>B9+MID(E9,6,2)+F9</f>
        <v>9</v>
      </c>
      <c r="H9" s="197"/>
    </row>
    <row r="10" spans="1:8" s="62" customFormat="1" ht="16.5">
      <c r="A10" s="188" t="s">
        <v>48</v>
      </c>
      <c r="B10" s="93">
        <v>3</v>
      </c>
      <c r="C10" s="189" t="s">
        <v>35</v>
      </c>
      <c r="D10" s="190" t="str">
        <f>IF(C10="Str",'Personal File'!$C$9,IF(C10="Dex",'Personal File'!$C$10,IF(C10="Con",'Personal File'!$C$11,IF(C10="Int",'Personal File'!$C$12,IF(C10="Wis",'Personal File'!$C$13,IF(C10="Cha",'Personal File'!$C$14))))))</f>
        <v>+5</v>
      </c>
      <c r="E10" s="191" t="str">
        <f t="shared" si="0"/>
        <v>Cha (+5)</v>
      </c>
      <c r="F10" s="94" t="s">
        <v>68</v>
      </c>
      <c r="G10" s="94">
        <f>B10+MID(E10,6,2)+F10</f>
        <v>8</v>
      </c>
      <c r="H10" s="202"/>
    </row>
    <row r="11" spans="1:8" s="62" customFormat="1" ht="16.5">
      <c r="A11" s="71" t="s">
        <v>49</v>
      </c>
      <c r="B11" s="72">
        <v>0</v>
      </c>
      <c r="C11" s="73" t="s">
        <v>37</v>
      </c>
      <c r="D11" s="74" t="str">
        <f>IF(C11="Str",'Personal File'!$C$9,IF(C11="Dex",'Personal File'!$C$10,IF(C11="Con",'Personal File'!$C$11,IF(C11="Int",'Personal File'!$C$12,IF(C11="Wis",'Personal File'!$C$13,IF(C11="Cha",'Personal File'!$C$14))))))</f>
        <v>+5</v>
      </c>
      <c r="E11" s="74" t="str">
        <f t="shared" si="0"/>
        <v>Int (+5)</v>
      </c>
      <c r="F11" s="75" t="s">
        <v>68</v>
      </c>
      <c r="G11" s="76">
        <v>0</v>
      </c>
      <c r="H11" s="77"/>
    </row>
    <row r="12" spans="1:8" s="62" customFormat="1" ht="16.5">
      <c r="A12" s="188" t="s">
        <v>50</v>
      </c>
      <c r="B12" s="93">
        <v>2</v>
      </c>
      <c r="C12" s="189" t="s">
        <v>35</v>
      </c>
      <c r="D12" s="190" t="str">
        <f>IF(C12="Str",'Personal File'!$C$9,IF(C12="Dex",'Personal File'!$C$10,IF(C12="Con",'Personal File'!$C$11,IF(C12="Int",'Personal File'!$C$12,IF(C12="Wis",'Personal File'!$C$13,IF(C12="Cha",'Personal File'!$C$14))))))</f>
        <v>+5</v>
      </c>
      <c r="E12" s="191" t="str">
        <f t="shared" si="0"/>
        <v>Cha (+5)</v>
      </c>
      <c r="F12" s="94" t="s">
        <v>68</v>
      </c>
      <c r="G12" s="94">
        <f>B12+MID(E12,6,2)+F12</f>
        <v>7</v>
      </c>
      <c r="H12" s="95"/>
    </row>
    <row r="13" spans="1:8" s="62" customFormat="1" ht="16.5">
      <c r="A13" s="172" t="s">
        <v>51</v>
      </c>
      <c r="B13" s="111">
        <v>0</v>
      </c>
      <c r="C13" s="173" t="s">
        <v>39</v>
      </c>
      <c r="D13" s="174" t="str">
        <f>IF(C13="Str",'Personal File'!$C$9,IF(C13="Dex",'Personal File'!$C$10,IF(C13="Con",'Personal File'!$C$11,IF(C13="Int",'Personal File'!$C$12,IF(C13="Wis",'Personal File'!$C$13,IF(C13="Cha",'Personal File'!$C$14))))))</f>
        <v>+0</v>
      </c>
      <c r="E13" s="175" t="str">
        <f t="shared" si="0"/>
        <v>Dex (+0)</v>
      </c>
      <c r="F13" s="112" t="s">
        <v>68</v>
      </c>
      <c r="G13" s="112">
        <f>B13+MID(E13,6,2)+F13</f>
        <v>0</v>
      </c>
      <c r="H13" s="113"/>
    </row>
    <row r="14" spans="1:8" s="62" customFormat="1" ht="16.5">
      <c r="A14" s="81" t="s">
        <v>52</v>
      </c>
      <c r="B14" s="82">
        <v>0</v>
      </c>
      <c r="C14" s="83" t="s">
        <v>37</v>
      </c>
      <c r="D14" s="84" t="str">
        <f>IF(C14="Str",'Personal File'!$C$9,IF(C14="Dex",'Personal File'!$C$10,IF(C14="Con",'Personal File'!$C$11,IF(C14="Int",'Personal File'!$C$12,IF(C14="Wis",'Personal File'!$C$13,IF(C14="Cha",'Personal File'!$C$14))))))</f>
        <v>+5</v>
      </c>
      <c r="E14" s="84" t="str">
        <f t="shared" si="0"/>
        <v>Int (+5)</v>
      </c>
      <c r="F14" s="85" t="s">
        <v>68</v>
      </c>
      <c r="G14" s="85">
        <f>B14+MID(E14,6,2)+F14</f>
        <v>5</v>
      </c>
      <c r="H14" s="86"/>
    </row>
    <row r="15" spans="1:8" s="62" customFormat="1" ht="16.5">
      <c r="A15" s="188" t="s">
        <v>53</v>
      </c>
      <c r="B15" s="93">
        <v>4</v>
      </c>
      <c r="C15" s="189" t="s">
        <v>35</v>
      </c>
      <c r="D15" s="190" t="str">
        <f>IF(C15="Str",'Personal File'!$C$9,IF(C15="Dex",'Personal File'!$C$10,IF(C15="Con",'Personal File'!$C$11,IF(C15="Int",'Personal File'!$C$12,IF(C15="Wis",'Personal File'!$C$13,IF(C15="Cha",'Personal File'!$C$14))))))</f>
        <v>+5</v>
      </c>
      <c r="E15" s="191" t="str">
        <f t="shared" si="0"/>
        <v>Cha (+5)</v>
      </c>
      <c r="F15" s="94" t="s">
        <v>68</v>
      </c>
      <c r="G15" s="94">
        <f>B15+MID(E15,6,2)+F15</f>
        <v>9</v>
      </c>
      <c r="H15" s="95"/>
    </row>
    <row r="16" spans="1:8" s="62" customFormat="1" ht="16.5">
      <c r="A16" s="78" t="s">
        <v>22</v>
      </c>
      <c r="B16" s="72">
        <v>0</v>
      </c>
      <c r="C16" s="79" t="s">
        <v>35</v>
      </c>
      <c r="D16" s="80" t="str">
        <f>IF(C16="Str",'Personal File'!$C$9,IF(C16="Dex",'Personal File'!$C$10,IF(C16="Con",'Personal File'!$C$11,IF(C16="Int",'Personal File'!$C$12,IF(C16="Wis",'Personal File'!$C$13,IF(C16="Cha",'Personal File'!$C$14))))))</f>
        <v>+5</v>
      </c>
      <c r="E16" s="80" t="str">
        <f t="shared" si="0"/>
        <v>Cha (+5)</v>
      </c>
      <c r="F16" s="75" t="s">
        <v>68</v>
      </c>
      <c r="G16" s="76">
        <v>0</v>
      </c>
      <c r="H16" s="77"/>
    </row>
    <row r="17" spans="1:8" s="62" customFormat="1" ht="16.5">
      <c r="A17" s="244" t="s">
        <v>54</v>
      </c>
      <c r="B17" s="93">
        <v>1</v>
      </c>
      <c r="C17" s="245" t="s">
        <v>38</v>
      </c>
      <c r="D17" s="246" t="str">
        <f>IF(C17="Str",'Personal File'!$C$9,IF(C17="Dex",'Personal File'!$C$10,IF(C17="Con",'Personal File'!$C$11,IF(C17="Int",'Personal File'!$C$12,IF(C17="Wis",'Personal File'!$C$13,IF(C17="Cha",'Personal File'!$C$14))))))</f>
        <v>+5</v>
      </c>
      <c r="E17" s="246" t="str">
        <f t="shared" si="0"/>
        <v>Wis (+5)</v>
      </c>
      <c r="F17" s="94" t="s">
        <v>68</v>
      </c>
      <c r="G17" s="94">
        <f>B17+MID(E17,6,2)+F17</f>
        <v>6</v>
      </c>
      <c r="H17" s="95"/>
    </row>
    <row r="18" spans="1:8" s="62" customFormat="1" ht="16.5">
      <c r="A18" s="172" t="s">
        <v>55</v>
      </c>
      <c r="B18" s="111">
        <v>0</v>
      </c>
      <c r="C18" s="173" t="s">
        <v>39</v>
      </c>
      <c r="D18" s="174" t="str">
        <f>IF(C18="Str",'Personal File'!$C$9,IF(C18="Dex",'Personal File'!$C$10,IF(C18="Con",'Personal File'!$C$11,IF(C18="Int",'Personal File'!$C$12,IF(C18="Wis",'Personal File'!$C$13,IF(C18="Cha",'Personal File'!$C$14))))))</f>
        <v>+0</v>
      </c>
      <c r="E18" s="174" t="str">
        <f t="shared" si="0"/>
        <v>Dex (+0)</v>
      </c>
      <c r="F18" s="112" t="s">
        <v>68</v>
      </c>
      <c r="G18" s="112">
        <f>B18+MID(E18,6,2)+F18</f>
        <v>0</v>
      </c>
      <c r="H18" s="203"/>
    </row>
    <row r="19" spans="1:8" s="62" customFormat="1" ht="16.5">
      <c r="A19" s="188" t="s">
        <v>56</v>
      </c>
      <c r="B19" s="93">
        <v>4</v>
      </c>
      <c r="C19" s="194" t="s">
        <v>35</v>
      </c>
      <c r="D19" s="195" t="str">
        <f>IF(C19="Str",'Personal File'!$C$9,IF(C19="Dex",'Personal File'!$C$10,IF(C19="Con",'Personal File'!$C$11,IF(C19="Int",'Personal File'!$C$12,IF(C19="Wis",'Personal File'!$C$13,IF(C19="Cha",'Personal File'!$C$14))))))</f>
        <v>+5</v>
      </c>
      <c r="E19" s="190" t="str">
        <f t="shared" si="0"/>
        <v>Cha (+5)</v>
      </c>
      <c r="F19" s="94" t="s">
        <v>68</v>
      </c>
      <c r="G19" s="94">
        <f>B19+MID(E19,6,2)+F19</f>
        <v>9</v>
      </c>
      <c r="H19" s="95"/>
    </row>
    <row r="20" spans="1:8" s="62" customFormat="1" ht="16.5">
      <c r="A20" s="117" t="s">
        <v>57</v>
      </c>
      <c r="B20" s="111">
        <v>0</v>
      </c>
      <c r="C20" s="118" t="s">
        <v>40</v>
      </c>
      <c r="D20" s="119" t="str">
        <f>IF(C20="Str",'Personal File'!$C$9,IF(C20="Dex",'Personal File'!$C$10,IF(C20="Con",'Personal File'!$C$11,IF(C20="Int",'Personal File'!$C$12,IF(C20="Wis",'Personal File'!$C$13,IF(C20="Cha",'Personal File'!$C$14))))))</f>
        <v>+12</v>
      </c>
      <c r="E20" s="119" t="str">
        <f t="shared" si="0"/>
        <v>Str (+12)</v>
      </c>
      <c r="F20" s="112" t="s">
        <v>68</v>
      </c>
      <c r="G20" s="112">
        <f>B20+MID(E20,6,2)+F20</f>
        <v>1</v>
      </c>
      <c r="H20" s="113"/>
    </row>
    <row r="21" spans="1:8" s="62" customFormat="1" ht="16.5">
      <c r="A21" s="120" t="s">
        <v>98</v>
      </c>
      <c r="B21" s="93">
        <v>2</v>
      </c>
      <c r="C21" s="121" t="s">
        <v>37</v>
      </c>
      <c r="D21" s="122" t="str">
        <f>IF(C21="Str",'Personal File'!$C$9,IF(C21="Dex",'Personal File'!$C$10,IF(C21="Con",'Personal File'!$C$11,IF(C21="Int",'Personal File'!$C$12,IF(C21="Wis",'Personal File'!$C$13,IF(C21="Cha",'Personal File'!$C$14))))))</f>
        <v>+5</v>
      </c>
      <c r="E21" s="122" t="str">
        <f t="shared" si="0"/>
        <v>Int (+5)</v>
      </c>
      <c r="F21" s="94" t="s">
        <v>68</v>
      </c>
      <c r="G21" s="94">
        <f>B21+MID(E21,6,2)+F21</f>
        <v>7</v>
      </c>
      <c r="H21" s="95"/>
    </row>
    <row r="22" spans="1:8" s="62" customFormat="1" ht="16.5">
      <c r="A22" s="179" t="s">
        <v>99</v>
      </c>
      <c r="B22" s="176">
        <v>0</v>
      </c>
      <c r="C22" s="180" t="s">
        <v>37</v>
      </c>
      <c r="D22" s="181" t="str">
        <f>IF(C22="Str",'Personal File'!$C$9,IF(C22="Dex",'Personal File'!$C$10,IF(C22="Con",'Personal File'!$C$11,IF(C22="Int",'Personal File'!$C$12,IF(C22="Wis",'Personal File'!$C$13,IF(C22="Cha",'Personal File'!$C$14))))))</f>
        <v>+5</v>
      </c>
      <c r="E22" s="181" t="str">
        <f t="shared" si="0"/>
        <v>Int (+5)</v>
      </c>
      <c r="F22" s="177" t="s">
        <v>68</v>
      </c>
      <c r="G22" s="76">
        <v>0</v>
      </c>
      <c r="H22" s="178"/>
    </row>
    <row r="23" spans="1:8" s="62" customFormat="1" ht="16.5">
      <c r="A23" s="179" t="s">
        <v>100</v>
      </c>
      <c r="B23" s="176">
        <v>0</v>
      </c>
      <c r="C23" s="180" t="s">
        <v>37</v>
      </c>
      <c r="D23" s="181" t="str">
        <f>IF(C23="Str",'Personal File'!$C$9,IF(C23="Dex",'Personal File'!$C$10,IF(C23="Con",'Personal File'!$C$11,IF(C23="Int",'Personal File'!$C$12,IF(C23="Wis",'Personal File'!$C$13,IF(C23="Cha",'Personal File'!$C$14))))))</f>
        <v>+5</v>
      </c>
      <c r="E23" s="181" t="str">
        <f t="shared" si="0"/>
        <v>Int (+5)</v>
      </c>
      <c r="F23" s="177" t="s">
        <v>68</v>
      </c>
      <c r="G23" s="76">
        <v>0</v>
      </c>
      <c r="H23" s="178"/>
    </row>
    <row r="24" spans="1:8" s="62" customFormat="1" ht="16.5">
      <c r="A24" s="120" t="s">
        <v>134</v>
      </c>
      <c r="B24" s="93">
        <v>2</v>
      </c>
      <c r="C24" s="121" t="s">
        <v>37</v>
      </c>
      <c r="D24" s="122" t="str">
        <f>IF(C24="Str",'Personal File'!$C$9,IF(C24="Dex",'Personal File'!$C$10,IF(C24="Con",'Personal File'!$C$11,IF(C24="Int",'Personal File'!$C$12,IF(C24="Wis",'Personal File'!$C$13,IF(C24="Cha",'Personal File'!$C$14))))))</f>
        <v>+5</v>
      </c>
      <c r="E24" s="122" t="str">
        <f t="shared" si="0"/>
        <v>Int (+5)</v>
      </c>
      <c r="F24" s="94" t="s">
        <v>68</v>
      </c>
      <c r="G24" s="94">
        <f>B24+MID(E24,6,2)+F24</f>
        <v>7</v>
      </c>
      <c r="H24" s="95"/>
    </row>
    <row r="25" spans="1:8" s="62" customFormat="1" ht="16.5">
      <c r="A25" s="244" t="s">
        <v>58</v>
      </c>
      <c r="B25" s="93">
        <v>1</v>
      </c>
      <c r="C25" s="245" t="s">
        <v>38</v>
      </c>
      <c r="D25" s="246" t="str">
        <f>IF(C25="Str",'Personal File'!$C$9,IF(C25="Dex",'Personal File'!$C$10,IF(C25="Con",'Personal File'!$C$11,IF(C25="Int",'Personal File'!$C$12,IF(C25="Wis",'Personal File'!$C$13,IF(C25="Cha",'Personal File'!$C$14))))))</f>
        <v>+5</v>
      </c>
      <c r="E25" s="250" t="str">
        <f t="shared" si="0"/>
        <v>Wis (+5)</v>
      </c>
      <c r="F25" s="94" t="s">
        <v>68</v>
      </c>
      <c r="G25" s="94">
        <f>B25+MID(E25,6,2)+F25</f>
        <v>6</v>
      </c>
      <c r="H25" s="202"/>
    </row>
    <row r="26" spans="1:8" s="62" customFormat="1" ht="16.5">
      <c r="A26" s="172" t="s">
        <v>23</v>
      </c>
      <c r="B26" s="111">
        <v>0</v>
      </c>
      <c r="C26" s="173" t="s">
        <v>39</v>
      </c>
      <c r="D26" s="174" t="str">
        <f>IF(C26="Str",'Personal File'!$C$9,IF(C26="Dex",'Personal File'!$C$10,IF(C26="Con",'Personal File'!$C$11,IF(C26="Int",'Personal File'!$C$12,IF(C26="Wis",'Personal File'!$C$13,IF(C26="Cha",'Personal File'!$C$14))))))</f>
        <v>+0</v>
      </c>
      <c r="E26" s="174" t="str">
        <f t="shared" si="0"/>
        <v>Dex (+0)</v>
      </c>
      <c r="F26" s="112" t="s">
        <v>68</v>
      </c>
      <c r="G26" s="112">
        <f>B26+MID(E26,6,2)+F26</f>
        <v>0</v>
      </c>
      <c r="H26" s="203"/>
    </row>
    <row r="27" spans="1:8" s="62" customFormat="1" ht="16.5">
      <c r="A27" s="108" t="s">
        <v>59</v>
      </c>
      <c r="B27" s="72">
        <v>0</v>
      </c>
      <c r="C27" s="109" t="s">
        <v>39</v>
      </c>
      <c r="D27" s="110" t="str">
        <f>IF(C27="Str",'Personal File'!$C$9,IF(C27="Dex",'Personal File'!$C$10,IF(C27="Con",'Personal File'!$C$11,IF(C27="Int",'Personal File'!$C$12,IF(C27="Wis",'Personal File'!$C$13,IF(C27="Cha",'Personal File'!$C$14))))))</f>
        <v>+0</v>
      </c>
      <c r="E27" s="110" t="str">
        <f t="shared" si="0"/>
        <v>Dex (+0)</v>
      </c>
      <c r="F27" s="75" t="s">
        <v>68</v>
      </c>
      <c r="G27" s="76">
        <v>0</v>
      </c>
      <c r="H27" s="77"/>
    </row>
    <row r="28" spans="1:8" ht="16.5">
      <c r="A28" s="114" t="s">
        <v>97</v>
      </c>
      <c r="B28" s="111">
        <v>0</v>
      </c>
      <c r="C28" s="115" t="s">
        <v>35</v>
      </c>
      <c r="D28" s="116" t="str">
        <f>IF(C28="Str",'Personal File'!$C$9,IF(C28="Dex",'Personal File'!$C$10,IF(C28="Con",'Personal File'!$C$11,IF(C28="Int",'Personal File'!$C$12,IF(C28="Wis",'Personal File'!$C$13,IF(C28="Cha",'Personal File'!$C$14))))))</f>
        <v>+5</v>
      </c>
      <c r="E28" s="116" t="str">
        <f t="shared" si="0"/>
        <v>Cha (+5)</v>
      </c>
      <c r="F28" s="112" t="s">
        <v>68</v>
      </c>
      <c r="G28" s="112">
        <f>B28+MID(E28,6,2)+F28</f>
        <v>5</v>
      </c>
      <c r="H28" s="113"/>
    </row>
    <row r="29" spans="1:8" ht="16.5">
      <c r="A29" s="169" t="s">
        <v>102</v>
      </c>
      <c r="B29" s="72">
        <v>0</v>
      </c>
      <c r="C29" s="90" t="s">
        <v>38</v>
      </c>
      <c r="D29" s="91" t="str">
        <f>IF(C29="Str",'Personal File'!$C$9,IF(C29="Dex",'Personal File'!$C$10,IF(C29="Con",'Personal File'!$C$11,IF(C29="Int",'Personal File'!$C$12,IF(C29="Wis",'Personal File'!$C$13,IF(C29="Cha",'Personal File'!$C$14))))))</f>
        <v>+5</v>
      </c>
      <c r="E29" s="91" t="str">
        <f t="shared" si="0"/>
        <v>Wis (+5)</v>
      </c>
      <c r="F29" s="75" t="s">
        <v>68</v>
      </c>
      <c r="G29" s="76">
        <v>0</v>
      </c>
      <c r="H29" s="77"/>
    </row>
    <row r="30" spans="1:8" ht="16.5">
      <c r="A30" s="172" t="s">
        <v>24</v>
      </c>
      <c r="B30" s="111">
        <v>0</v>
      </c>
      <c r="C30" s="173" t="s">
        <v>39</v>
      </c>
      <c r="D30" s="174" t="str">
        <f>IF(C30="Str",'Personal File'!$C$9,IF(C30="Dex",'Personal File'!$C$10,IF(C30="Con",'Personal File'!$C$11,IF(C30="Int",'Personal File'!$C$12,IF(C30="Wis",'Personal File'!$C$13,IF(C30="Cha",'Personal File'!$C$14))))))</f>
        <v>+0</v>
      </c>
      <c r="E30" s="175" t="str">
        <f t="shared" si="0"/>
        <v>Dex (+0)</v>
      </c>
      <c r="F30" s="112" t="s">
        <v>68</v>
      </c>
      <c r="G30" s="112">
        <f>B30+MID(E30,6,2)+F30</f>
        <v>0</v>
      </c>
      <c r="H30" s="113"/>
    </row>
    <row r="31" spans="1:8" ht="16.5">
      <c r="A31" s="139" t="s">
        <v>60</v>
      </c>
      <c r="B31" s="111">
        <v>0</v>
      </c>
      <c r="C31" s="140" t="s">
        <v>37</v>
      </c>
      <c r="D31" s="141" t="str">
        <f>IF(C31="Str",'Personal File'!$C$9,IF(C31="Dex",'Personal File'!$C$10,IF(C31="Con",'Personal File'!$C$11,IF(C31="Int",'Personal File'!$C$12,IF(C31="Wis",'Personal File'!$C$13,IF(C31="Cha",'Personal File'!$C$14))))))</f>
        <v>+5</v>
      </c>
      <c r="E31" s="141" t="str">
        <f t="shared" si="0"/>
        <v>Int (+5)</v>
      </c>
      <c r="F31" s="112" t="s">
        <v>68</v>
      </c>
      <c r="G31" s="112">
        <f>B31+MID(E31,6,2)+F31</f>
        <v>5</v>
      </c>
      <c r="H31" s="113"/>
    </row>
    <row r="32" spans="1:8" ht="16.5">
      <c r="A32" s="120" t="s">
        <v>25</v>
      </c>
      <c r="B32" s="93">
        <v>2</v>
      </c>
      <c r="C32" s="121" t="s">
        <v>37</v>
      </c>
      <c r="D32" s="122" t="str">
        <f>IF(C32="Str",'Personal File'!$C$9,IF(C32="Dex",'Personal File'!$C$10,IF(C32="Con",'Personal File'!$C$11,IF(C32="Int",'Personal File'!$C$12,IF(C32="Wis",'Personal File'!$C$13,IF(C32="Cha",'Personal File'!$C$14))))))</f>
        <v>+5</v>
      </c>
      <c r="E32" s="122" t="str">
        <f t="shared" si="0"/>
        <v>Int (+5)</v>
      </c>
      <c r="F32" s="94" t="s">
        <v>68</v>
      </c>
      <c r="G32" s="94">
        <f>B32+MID(E32,6,2)+F32</f>
        <v>7</v>
      </c>
      <c r="H32" s="95"/>
    </row>
    <row r="33" spans="1:8" ht="16.5">
      <c r="A33" s="244" t="s">
        <v>61</v>
      </c>
      <c r="B33" s="93">
        <v>4</v>
      </c>
      <c r="C33" s="245" t="s">
        <v>38</v>
      </c>
      <c r="D33" s="246" t="str">
        <f>IF(C33="Str",'Personal File'!$C$9,IF(C33="Dex",'Personal File'!$C$10,IF(C33="Con",'Personal File'!$C$11,IF(C33="Int",'Personal File'!$C$12,IF(C33="Wis",'Personal File'!$C$13,IF(C33="Cha",'Personal File'!$C$14))))))</f>
        <v>+5</v>
      </c>
      <c r="E33" s="246" t="str">
        <f t="shared" si="0"/>
        <v>Wis (+5)</v>
      </c>
      <c r="F33" s="94" t="s">
        <v>68</v>
      </c>
      <c r="G33" s="94">
        <f>B33+MID(E33,6,2)+F33</f>
        <v>9</v>
      </c>
      <c r="H33" s="95"/>
    </row>
    <row r="34" spans="1:8" ht="16.5">
      <c r="A34" s="108" t="s">
        <v>103</v>
      </c>
      <c r="B34" s="72">
        <v>0</v>
      </c>
      <c r="C34" s="109" t="s">
        <v>39</v>
      </c>
      <c r="D34" s="110" t="str">
        <f>IF(C34="Str",'Personal File'!$C$9,IF(C34="Dex",'Personal File'!$C$10,IF(C34="Con",'Personal File'!$C$11,IF(C34="Int",'Personal File'!$C$12,IF(C34="Wis",'Personal File'!$C$13,IF(C34="Cha",'Personal File'!$C$14))))))</f>
        <v>+0</v>
      </c>
      <c r="E34" s="110" t="str">
        <f t="shared" si="0"/>
        <v>Dex (+0)</v>
      </c>
      <c r="F34" s="75" t="s">
        <v>68</v>
      </c>
      <c r="G34" s="76">
        <v>0</v>
      </c>
      <c r="H34" s="77"/>
    </row>
    <row r="35" spans="1:8" ht="16.5">
      <c r="A35" s="120" t="s">
        <v>62</v>
      </c>
      <c r="B35" s="93">
        <v>3</v>
      </c>
      <c r="C35" s="121" t="s">
        <v>37</v>
      </c>
      <c r="D35" s="122" t="str">
        <f>IF(C35="Str",'Personal File'!$C$9,IF(C35="Dex",'Personal File'!$C$10,IF(C35="Con",'Personal File'!$C$11,IF(C35="Int",'Personal File'!$C$12,IF(C35="Wis",'Personal File'!$C$13,IF(C35="Cha",'Personal File'!$C$14))))))</f>
        <v>+5</v>
      </c>
      <c r="E35" s="122" t="str">
        <f t="shared" si="0"/>
        <v>Int (+5)</v>
      </c>
      <c r="F35" s="94" t="s">
        <v>68</v>
      </c>
      <c r="G35" s="94">
        <f>B35+MID(E35,6,2)+F35</f>
        <v>8</v>
      </c>
      <c r="H35" s="202"/>
    </row>
    <row r="36" spans="1:8" ht="16.5">
      <c r="A36" s="244" t="s">
        <v>63</v>
      </c>
      <c r="B36" s="93">
        <v>4</v>
      </c>
      <c r="C36" s="245" t="s">
        <v>38</v>
      </c>
      <c r="D36" s="246" t="str">
        <f>IF(C36="Str",'Personal File'!$C$9,IF(C36="Dex",'Personal File'!$C$10,IF(C36="Con",'Personal File'!$C$11,IF(C36="Int",'Personal File'!$C$12,IF(C36="Wis",'Personal File'!$C$13,IF(C36="Cha",'Personal File'!$C$14))))))</f>
        <v>+5</v>
      </c>
      <c r="E36" s="246" t="str">
        <f t="shared" si="0"/>
        <v>Wis (+5)</v>
      </c>
      <c r="F36" s="94" t="s">
        <v>68</v>
      </c>
      <c r="G36" s="94">
        <f>B36+MID(E36,6,2)+F36</f>
        <v>9</v>
      </c>
      <c r="H36" s="202"/>
    </row>
    <row r="37" spans="1:8" ht="16.5">
      <c r="A37" s="244" t="s">
        <v>104</v>
      </c>
      <c r="B37" s="93">
        <v>8</v>
      </c>
      <c r="C37" s="245" t="s">
        <v>38</v>
      </c>
      <c r="D37" s="246" t="str">
        <f>IF(C37="Str",'Personal File'!$C$9,IF(C37="Dex",'Personal File'!$C$10,IF(C37="Con",'Personal File'!$C$11,IF(C37="Int",'Personal File'!$C$12,IF(C37="Wis",'Personal File'!$C$13,IF(C37="Cha",'Personal File'!$C$14))))))</f>
        <v>+5</v>
      </c>
      <c r="E37" s="246" t="str">
        <f t="shared" si="0"/>
        <v>Wis (+5)</v>
      </c>
      <c r="F37" s="94" t="s">
        <v>68</v>
      </c>
      <c r="G37" s="94">
        <f>B36+MID(E37,6,2)+F37</f>
        <v>9</v>
      </c>
      <c r="H37" s="95"/>
    </row>
    <row r="38" spans="1:8" ht="16.5">
      <c r="A38" s="247" t="s">
        <v>26</v>
      </c>
      <c r="B38" s="93">
        <v>2</v>
      </c>
      <c r="C38" s="248" t="s">
        <v>40</v>
      </c>
      <c r="D38" s="249" t="str">
        <f>IF(C38="Str",'Personal File'!$C$9,IF(C38="Dex",'Personal File'!$C$10,IF(C38="Con",'Personal File'!$C$11,IF(C38="Int",'Personal File'!$C$12,IF(C38="Wis",'Personal File'!$C$13,IF(C38="Cha",'Personal File'!$C$14))))))</f>
        <v>+12</v>
      </c>
      <c r="E38" s="249" t="str">
        <f t="shared" si="0"/>
        <v>Str (+12)</v>
      </c>
      <c r="F38" s="94" t="s">
        <v>68</v>
      </c>
      <c r="G38" s="94">
        <f>B38+MID(E38,6,2)+F38</f>
        <v>3</v>
      </c>
      <c r="H38" s="95"/>
    </row>
    <row r="39" spans="1:8" ht="16.5">
      <c r="A39" s="182" t="s">
        <v>64</v>
      </c>
      <c r="B39" s="176">
        <v>0</v>
      </c>
      <c r="C39" s="183" t="s">
        <v>39</v>
      </c>
      <c r="D39" s="184" t="str">
        <f>IF(C39="Str",'Personal File'!$C$9,IF(C39="Dex",'Personal File'!$C$10,IF(C39="Con",'Personal File'!$C$11,IF(C39="Int",'Personal File'!$C$12,IF(C39="Wis",'Personal File'!$C$13,IF(C39="Cha",'Personal File'!$C$14))))))</f>
        <v>+0</v>
      </c>
      <c r="E39" s="184" t="str">
        <f t="shared" si="0"/>
        <v>Dex (+0)</v>
      </c>
      <c r="F39" s="177" t="s">
        <v>68</v>
      </c>
      <c r="G39" s="76">
        <v>0</v>
      </c>
      <c r="H39" s="178"/>
    </row>
    <row r="40" spans="1:8" ht="16.5">
      <c r="A40" s="192" t="s">
        <v>65</v>
      </c>
      <c r="B40" s="193">
        <v>10</v>
      </c>
      <c r="C40" s="194" t="s">
        <v>35</v>
      </c>
      <c r="D40" s="195" t="str">
        <f>IF(C40="Str",'Personal File'!$C$9,IF(C40="Dex",'Personal File'!$C$10,IF(C40="Con",'Personal File'!$C$11,IF(C40="Int",'Personal File'!$C$12,IF(C40="Wis",'Personal File'!$C$13,IF(C40="Cha",'Personal File'!$C$14))))))</f>
        <v>+5</v>
      </c>
      <c r="E40" s="195" t="str">
        <f t="shared" si="0"/>
        <v>Cha (+5)</v>
      </c>
      <c r="F40" s="196" t="s">
        <v>68</v>
      </c>
      <c r="G40" s="94">
        <f>B40+MID(E40,6,2)+F40</f>
        <v>15</v>
      </c>
      <c r="H40" s="197"/>
    </row>
    <row r="41" spans="1:8" ht="17.25" thickBot="1">
      <c r="A41" s="199" t="s">
        <v>66</v>
      </c>
      <c r="B41" s="87">
        <v>0</v>
      </c>
      <c r="C41" s="200" t="s">
        <v>39</v>
      </c>
      <c r="D41" s="201" t="str">
        <f>IF(C41="Str",'Personal File'!$C$9,IF(C41="Dex",'Personal File'!$C$10,IF(C41="Con",'Personal File'!$C$11,IF(C41="Int",'Personal File'!$C$12,IF(C41="Wis",'Personal File'!$C$13,IF(C41="Cha",'Personal File'!$C$14))))))</f>
        <v>+0</v>
      </c>
      <c r="E41" s="201" t="str">
        <f t="shared" si="0"/>
        <v>Dex (+0)</v>
      </c>
      <c r="F41" s="88" t="s">
        <v>68</v>
      </c>
      <c r="G41" s="88">
        <f>B41+MID(E41,6,2)+F41</f>
        <v>0</v>
      </c>
      <c r="H41" s="89"/>
    </row>
    <row r="42" spans="1:8" ht="16.5" thickTop="1">
      <c r="B42" s="107">
        <f>SUM(B3:B41)</f>
        <v>70</v>
      </c>
    </row>
    <row r="43" spans="1:8">
      <c r="B43" s="107"/>
    </row>
  </sheetData>
  <phoneticPr fontId="0" type="noConversion"/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showGridLines="0" workbookViewId="0">
      <pane ySplit="1" topLeftCell="A2" activePane="bottomLeft" state="frozen"/>
      <selection pane="bottomLeft" activeCell="A2" sqref="A2"/>
    </sheetView>
  </sheetViews>
  <sheetFormatPr defaultColWidth="13" defaultRowHeight="15.75"/>
  <cols>
    <col min="1" max="1" width="20.25" style="42" bestFit="1" customWidth="1"/>
    <col min="2" max="2" width="2.125" style="42" customWidth="1"/>
    <col min="3" max="3" width="38.5" style="42" customWidth="1"/>
    <col min="4" max="4" width="13.25" style="41" customWidth="1"/>
    <col min="5" max="5" width="13.25" style="33" customWidth="1"/>
    <col min="6" max="16384" width="13" style="33"/>
  </cols>
  <sheetData>
    <row r="1" spans="1:4" ht="24.75" thickTop="1" thickBot="1">
      <c r="A1" s="106" t="s">
        <v>74</v>
      </c>
      <c r="B1" s="33"/>
      <c r="C1" s="128" t="s">
        <v>83</v>
      </c>
      <c r="D1" s="33"/>
    </row>
    <row r="2" spans="1:4" ht="16.5">
      <c r="A2" s="129" t="s">
        <v>75</v>
      </c>
      <c r="B2" s="33"/>
      <c r="C2" s="241" t="s">
        <v>124</v>
      </c>
      <c r="D2" s="33"/>
    </row>
    <row r="3" spans="1:4" ht="16.5">
      <c r="A3" s="105" t="s">
        <v>111</v>
      </c>
      <c r="B3" s="33"/>
      <c r="C3" s="261" t="s">
        <v>125</v>
      </c>
      <c r="D3" s="33"/>
    </row>
    <row r="4" spans="1:4" ht="17.25" thickBot="1">
      <c r="A4" s="130">
        <f>RIGHT(A3,2)+'Personal File'!C11</f>
        <v>33</v>
      </c>
      <c r="B4" s="33"/>
      <c r="C4" s="241" t="s">
        <v>136</v>
      </c>
      <c r="D4" s="33"/>
    </row>
    <row r="5" spans="1:4" ht="16.5">
      <c r="A5" s="131" t="s">
        <v>76</v>
      </c>
      <c r="B5" s="33"/>
      <c r="C5" s="261" t="s">
        <v>126</v>
      </c>
      <c r="D5" s="33"/>
    </row>
    <row r="6" spans="1:4" ht="16.5">
      <c r="A6" s="105" t="s">
        <v>112</v>
      </c>
      <c r="B6" s="33"/>
      <c r="C6" s="262" t="s">
        <v>127</v>
      </c>
      <c r="D6" s="33"/>
    </row>
    <row r="7" spans="1:4" ht="17.25" thickBot="1">
      <c r="A7" s="132">
        <f>RIGHT(A6,2)+'Personal File'!C10</f>
        <v>19</v>
      </c>
      <c r="B7" s="33"/>
      <c r="C7" s="241" t="s">
        <v>128</v>
      </c>
      <c r="D7" s="33"/>
    </row>
    <row r="8" spans="1:4" ht="16.5">
      <c r="A8" s="133" t="s">
        <v>77</v>
      </c>
      <c r="B8" s="33"/>
      <c r="C8" s="261" t="s">
        <v>129</v>
      </c>
      <c r="D8" s="33"/>
    </row>
    <row r="9" spans="1:4" ht="16.5">
      <c r="A9" s="105" t="s">
        <v>113</v>
      </c>
      <c r="B9" s="33"/>
      <c r="C9" s="261" t="s">
        <v>130</v>
      </c>
      <c r="D9" s="33"/>
    </row>
    <row r="10" spans="1:4" ht="17.25" thickBot="1">
      <c r="A10" s="134">
        <f>RIGHT(A9,2)+'Personal File'!C13</f>
        <v>29</v>
      </c>
      <c r="B10" s="33"/>
      <c r="C10" s="261" t="s">
        <v>131</v>
      </c>
      <c r="D10" s="33"/>
    </row>
    <row r="11" spans="1:4" ht="18" thickTop="1" thickBot="1">
      <c r="A11" s="33"/>
      <c r="B11" s="33"/>
      <c r="C11" s="243" t="s">
        <v>133</v>
      </c>
      <c r="D11" s="33"/>
    </row>
    <row r="12" spans="1:4" ht="20.25" thickTop="1" thickBot="1">
      <c r="A12" s="135" t="s">
        <v>84</v>
      </c>
      <c r="C12" s="242" t="s">
        <v>132</v>
      </c>
      <c r="D12" s="33"/>
    </row>
    <row r="13" spans="1:4" ht="16.5">
      <c r="A13" s="136" t="s">
        <v>114</v>
      </c>
    </row>
    <row r="14" spans="1:4" ht="17.25" thickBot="1">
      <c r="A14" s="137" t="s">
        <v>141</v>
      </c>
    </row>
    <row r="15" spans="1:4" ht="16.5" thickTop="1">
      <c r="B15" s="138"/>
    </row>
    <row r="16" spans="1:4">
      <c r="A16" s="22"/>
    </row>
  </sheetData>
  <phoneticPr fontId="0" type="noConversion"/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workbookViewId="0"/>
  </sheetViews>
  <sheetFormatPr defaultColWidth="13" defaultRowHeight="15.75"/>
  <cols>
    <col min="1" max="1" width="22" style="28" customWidth="1"/>
    <col min="2" max="2" width="8.625" style="28" customWidth="1"/>
    <col min="3" max="3" width="6.125" style="28" customWidth="1"/>
    <col min="4" max="4" width="8.25" style="28" customWidth="1"/>
    <col min="5" max="5" width="8.375" style="28" customWidth="1"/>
    <col min="6" max="6" width="8.375" style="28" bestFit="1" customWidth="1"/>
    <col min="7" max="7" width="5.625" style="28" customWidth="1"/>
    <col min="8" max="8" width="26.625" style="28" customWidth="1"/>
    <col min="9" max="16384" width="13" style="1"/>
  </cols>
  <sheetData>
    <row r="1" spans="1:8" ht="24" thickBot="1">
      <c r="A1" s="24" t="s">
        <v>27</v>
      </c>
      <c r="B1" s="24"/>
      <c r="C1" s="24"/>
      <c r="D1" s="24"/>
      <c r="E1" s="24"/>
      <c r="F1" s="24"/>
      <c r="G1" s="24"/>
      <c r="H1" s="24"/>
    </row>
    <row r="2" spans="1:8" ht="17.25" thickTop="1" thickBot="1">
      <c r="A2" s="43" t="s">
        <v>7</v>
      </c>
      <c r="B2" s="44" t="s">
        <v>8</v>
      </c>
      <c r="C2" s="44" t="s">
        <v>30</v>
      </c>
      <c r="D2" s="44" t="s">
        <v>31</v>
      </c>
      <c r="E2" s="45" t="s">
        <v>73</v>
      </c>
      <c r="F2" s="44" t="s">
        <v>28</v>
      </c>
      <c r="G2" s="44" t="s">
        <v>32</v>
      </c>
      <c r="H2" s="46" t="s">
        <v>6</v>
      </c>
    </row>
    <row r="3" spans="1:8">
      <c r="A3" s="215" t="s">
        <v>142</v>
      </c>
      <c r="B3" s="216"/>
      <c r="C3" s="217"/>
      <c r="D3" s="218"/>
      <c r="E3" s="218"/>
      <c r="F3" s="219"/>
      <c r="G3" s="220"/>
      <c r="H3" s="221"/>
    </row>
    <row r="4" spans="1:8">
      <c r="A4" s="240"/>
      <c r="B4" s="234"/>
      <c r="C4" s="235"/>
      <c r="D4" s="236"/>
      <c r="E4" s="236"/>
      <c r="F4" s="237"/>
      <c r="G4" s="238"/>
      <c r="H4" s="239"/>
    </row>
    <row r="5" spans="1:8" ht="16.5" thickBot="1">
      <c r="A5" s="170"/>
      <c r="B5" s="104"/>
      <c r="C5" s="171"/>
      <c r="D5" s="104"/>
      <c r="E5" s="26"/>
      <c r="F5" s="104"/>
      <c r="G5" s="102"/>
      <c r="H5" s="103"/>
    </row>
    <row r="6" spans="1:8" ht="6" customHeight="1" thickTop="1" thickBot="1"/>
    <row r="7" spans="1:8" ht="17.25" thickTop="1" thickBot="1">
      <c r="A7" s="43" t="s">
        <v>10</v>
      </c>
      <c r="B7" s="44" t="s">
        <v>11</v>
      </c>
      <c r="C7" s="44" t="s">
        <v>30</v>
      </c>
      <c r="D7" s="44" t="s">
        <v>31</v>
      </c>
      <c r="E7" s="45" t="s">
        <v>73</v>
      </c>
      <c r="F7" s="44" t="s">
        <v>12</v>
      </c>
      <c r="G7" s="44" t="s">
        <v>32</v>
      </c>
      <c r="H7" s="46" t="s">
        <v>6</v>
      </c>
    </row>
    <row r="8" spans="1:8" ht="16.5" thickBot="1">
      <c r="A8" s="170" t="s">
        <v>142</v>
      </c>
      <c r="B8" s="104"/>
      <c r="C8" s="222"/>
      <c r="D8" s="231"/>
      <c r="E8" s="104"/>
      <c r="F8" s="222"/>
      <c r="G8" s="102"/>
      <c r="H8" s="103"/>
    </row>
    <row r="9" spans="1:8" ht="6" customHeight="1" thickTop="1" thickBot="1">
      <c r="D9" s="30"/>
      <c r="E9" s="30"/>
      <c r="G9" s="31"/>
    </row>
    <row r="10" spans="1:8" ht="17.25" thickTop="1" thickBot="1">
      <c r="A10" s="43" t="s">
        <v>78</v>
      </c>
      <c r="B10" s="44" t="s">
        <v>21</v>
      </c>
      <c r="C10" s="44" t="s">
        <v>39</v>
      </c>
      <c r="D10" s="44" t="s">
        <v>92</v>
      </c>
      <c r="E10" s="44" t="s">
        <v>93</v>
      </c>
      <c r="F10" s="44" t="s">
        <v>94</v>
      </c>
      <c r="G10" s="44" t="s">
        <v>32</v>
      </c>
      <c r="H10" s="46" t="s">
        <v>6</v>
      </c>
    </row>
    <row r="11" spans="1:8">
      <c r="A11" s="223" t="s">
        <v>142</v>
      </c>
      <c r="B11" s="224"/>
      <c r="C11" s="224"/>
      <c r="D11" s="224"/>
      <c r="E11" s="225"/>
      <c r="F11" s="224"/>
      <c r="G11" s="226"/>
      <c r="H11" s="227"/>
    </row>
    <row r="12" spans="1:8" ht="16.5" thickBot="1">
      <c r="A12" s="25"/>
      <c r="B12" s="26"/>
      <c r="C12" s="26"/>
      <c r="D12" s="26"/>
      <c r="E12" s="26"/>
      <c r="F12" s="26"/>
      <c r="G12" s="29"/>
      <c r="H12" s="27"/>
    </row>
    <row r="13" spans="1:8" ht="6.75" customHeight="1" thickTop="1" thickBot="1"/>
    <row r="14" spans="1:8" ht="17.25" thickTop="1" thickBot="1">
      <c r="A14" s="32" t="s">
        <v>13</v>
      </c>
      <c r="B14" s="31">
        <f>SUM(G3:G15)</f>
        <v>0</v>
      </c>
      <c r="D14" s="47" t="s">
        <v>79</v>
      </c>
      <c r="E14" s="48"/>
      <c r="F14" s="49" t="s">
        <v>9</v>
      </c>
      <c r="G14" s="44" t="s">
        <v>32</v>
      </c>
      <c r="H14" s="46" t="s">
        <v>6</v>
      </c>
    </row>
    <row r="15" spans="1:8" ht="16.5" thickBot="1">
      <c r="A15" s="32"/>
      <c r="B15" s="31"/>
      <c r="D15" s="228"/>
      <c r="E15" s="229"/>
      <c r="F15" s="230"/>
      <c r="G15" s="102"/>
      <c r="H15" s="103"/>
    </row>
    <row r="16" spans="1:8" ht="16.5" thickTop="1"/>
  </sheetData>
  <phoneticPr fontId="0" type="noConversion"/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showGridLines="0" workbookViewId="0"/>
  </sheetViews>
  <sheetFormatPr defaultColWidth="13" defaultRowHeight="15.75"/>
  <cols>
    <col min="1" max="1" width="24.25" style="28" customWidth="1"/>
    <col min="2" max="2" width="5.625" style="31" bestFit="1" customWidth="1"/>
    <col min="3" max="4" width="26.625" style="1" customWidth="1"/>
    <col min="5" max="16384" width="13" style="1"/>
  </cols>
  <sheetData>
    <row r="1" spans="1:4" ht="24" thickBot="1">
      <c r="A1" s="24" t="s">
        <v>85</v>
      </c>
      <c r="B1" s="142"/>
      <c r="C1" s="24"/>
      <c r="D1" s="24"/>
    </row>
    <row r="2" spans="1:4" s="28" customFormat="1" ht="16.5" thickBot="1">
      <c r="A2" s="143" t="s">
        <v>86</v>
      </c>
      <c r="B2" s="232" t="s">
        <v>87</v>
      </c>
      <c r="C2" s="145" t="s">
        <v>88</v>
      </c>
      <c r="D2" s="146" t="s">
        <v>89</v>
      </c>
    </row>
    <row r="3" spans="1:4">
      <c r="A3" s="147" t="s">
        <v>143</v>
      </c>
      <c r="B3" s="148">
        <v>0.5</v>
      </c>
      <c r="C3" s="149" t="s">
        <v>144</v>
      </c>
      <c r="D3" s="150"/>
    </row>
    <row r="4" spans="1:4">
      <c r="A4" s="151"/>
      <c r="B4" s="152"/>
      <c r="C4" s="153"/>
      <c r="D4" s="154"/>
    </row>
    <row r="5" spans="1:4">
      <c r="A5" s="151"/>
      <c r="B5" s="152"/>
      <c r="C5" s="153"/>
      <c r="D5" s="154"/>
    </row>
    <row r="6" spans="1:4">
      <c r="A6" s="151"/>
      <c r="B6" s="152"/>
      <c r="C6" s="153"/>
      <c r="D6" s="154"/>
    </row>
    <row r="7" spans="1:4" ht="16.5" thickBot="1">
      <c r="A7" s="155"/>
      <c r="B7" s="156"/>
      <c r="C7" s="233"/>
      <c r="D7" s="158"/>
    </row>
    <row r="8" spans="1:4" ht="24.75" thickTop="1" thickBot="1">
      <c r="A8" s="24" t="s">
        <v>90</v>
      </c>
      <c r="B8" s="159"/>
      <c r="C8" s="24"/>
      <c r="D8" s="160"/>
    </row>
    <row r="9" spans="1:4" ht="16.5" thickBot="1">
      <c r="A9" s="143" t="s">
        <v>86</v>
      </c>
      <c r="B9" s="144" t="s">
        <v>87</v>
      </c>
      <c r="C9" s="145" t="s">
        <v>88</v>
      </c>
      <c r="D9" s="146" t="s">
        <v>89</v>
      </c>
    </row>
    <row r="10" spans="1:4">
      <c r="A10" s="204"/>
      <c r="B10" s="207"/>
      <c r="C10" s="205"/>
      <c r="D10" s="206"/>
    </row>
    <row r="11" spans="1:4">
      <c r="A11" s="204"/>
      <c r="B11" s="207"/>
      <c r="C11" s="205"/>
      <c r="D11" s="206"/>
    </row>
    <row r="12" spans="1:4">
      <c r="A12" s="204"/>
      <c r="B12" s="207"/>
      <c r="C12" s="205"/>
      <c r="D12" s="206"/>
    </row>
    <row r="13" spans="1:4">
      <c r="A13" s="204"/>
      <c r="B13" s="207"/>
      <c r="C13" s="205"/>
      <c r="D13" s="206"/>
    </row>
    <row r="14" spans="1:4" ht="16.5" thickBot="1">
      <c r="A14" s="208"/>
      <c r="B14" s="209"/>
      <c r="C14" s="210"/>
      <c r="D14" s="211"/>
    </row>
    <row r="15" spans="1:4" ht="24.75" thickTop="1" thickBot="1">
      <c r="A15" s="212" t="s">
        <v>91</v>
      </c>
      <c r="B15" s="213">
        <f>SUM(B3:B14)</f>
        <v>0.5</v>
      </c>
      <c r="C15" s="161" t="s">
        <v>115</v>
      </c>
      <c r="D15" s="214"/>
    </row>
    <row r="16" spans="1:4" s="28" customFormat="1" ht="16.5" thickBot="1">
      <c r="A16" s="143" t="s">
        <v>86</v>
      </c>
      <c r="B16" s="144" t="s">
        <v>87</v>
      </c>
      <c r="C16" s="145" t="s">
        <v>88</v>
      </c>
      <c r="D16" s="146" t="s">
        <v>89</v>
      </c>
    </row>
    <row r="17" spans="1:4">
      <c r="A17" s="164"/>
      <c r="B17" s="165"/>
      <c r="C17" s="166"/>
      <c r="D17" s="162"/>
    </row>
    <row r="18" spans="1:4">
      <c r="A18" s="164"/>
      <c r="B18" s="167"/>
      <c r="C18" s="168"/>
      <c r="D18" s="163"/>
    </row>
    <row r="19" spans="1:4">
      <c r="A19" s="147"/>
      <c r="B19" s="148"/>
      <c r="C19" s="168"/>
      <c r="D19" s="163"/>
    </row>
    <row r="20" spans="1:4">
      <c r="A20" s="164"/>
      <c r="B20" s="167"/>
      <c r="C20" s="168"/>
      <c r="D20" s="163"/>
    </row>
    <row r="21" spans="1:4">
      <c r="A21" s="164"/>
      <c r="B21" s="167"/>
      <c r="C21" s="168"/>
      <c r="D21" s="163"/>
    </row>
    <row r="22" spans="1:4">
      <c r="A22" s="164"/>
      <c r="B22" s="167"/>
      <c r="C22" s="168"/>
      <c r="D22" s="163"/>
    </row>
    <row r="23" spans="1:4">
      <c r="A23" s="164"/>
      <c r="B23" s="167"/>
      <c r="C23" s="168"/>
      <c r="D23" s="163"/>
    </row>
    <row r="24" spans="1:4">
      <c r="A24" s="164"/>
      <c r="B24" s="167"/>
      <c r="C24" s="168"/>
      <c r="D24" s="163"/>
    </row>
    <row r="25" spans="1:4">
      <c r="A25" s="164"/>
      <c r="B25" s="167"/>
      <c r="C25" s="168"/>
      <c r="D25" s="163"/>
    </row>
    <row r="26" spans="1:4" ht="16.5" thickBot="1">
      <c r="A26" s="155"/>
      <c r="B26" s="156"/>
      <c r="C26" s="157"/>
      <c r="D26" s="158"/>
    </row>
    <row r="27" spans="1:4" ht="16.5" thickTop="1"/>
    <row r="28" spans="1:4">
      <c r="A28" s="1"/>
    </row>
  </sheetData>
  <phoneticPr fontId="0" type="noConversion"/>
  <printOptions gridLinesSet="0"/>
  <pageMargins left="0.62" right="0.33" top="0.5" bottom="0.63" header="0.5" footer="0.5"/>
  <pageSetup orientation="portrait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Personal File</vt:lpstr>
      <vt:lpstr>Skills</vt:lpstr>
      <vt:lpstr>Feats</vt:lpstr>
      <vt:lpstr>Martial</vt:lpstr>
      <vt:lpstr>Equipment</vt:lpstr>
      <vt:lpstr>'Personal File'!Print_Area</vt:lpstr>
      <vt:lpstr>Skills!Print_Area</vt:lpstr>
    </vt:vector>
  </TitlesOfParts>
  <LinksUpToDate>false</LinksUpToDate>
  <SharedDoc>false</SharedDoc>
  <HyperlinkBase>http://www.alexisalvarez.org/RPG/sof/</HyperlinkBase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Strongholds of Faerûn Character Sheet</dc:title>
  <dc:creator>© Alexis A. Álvarez 2007</dc:creator>
  <cp:lastModifiedBy>Owner</cp:lastModifiedBy>
  <cp:lastPrinted>2008-08-09T03:47:23Z</cp:lastPrinted>
  <dcterms:created xsi:type="dcterms:W3CDTF">2000-10-24T15:39:59Z</dcterms:created>
  <dcterms:modified xsi:type="dcterms:W3CDTF">2012-11-06T18:47:14Z</dcterms:modified>
</cp:coreProperties>
</file>