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105" yWindow="-15" windowWidth="11910" windowHeight="10725" tabRatio="638"/>
  </bookViews>
  <sheets>
    <sheet name="Personal File" sheetId="4" r:id="rId1"/>
    <sheet name="Skills" sheetId="15" r:id="rId2"/>
    <sheet name="Spells" sheetId="25" r:id="rId3"/>
    <sheet name="Feats" sheetId="24" r:id="rId4"/>
    <sheet name="Martial" sheetId="6" r:id="rId5"/>
    <sheet name="Equipment" sheetId="19" r:id="rId6"/>
  </sheets>
  <definedNames>
    <definedName name="OLE_LINK1" localSheetId="3">Feats!#REF!</definedName>
    <definedName name="_xlnm.Print_Area" localSheetId="5">Equipment!#REF!</definedName>
    <definedName name="_xlnm.Print_Area" localSheetId="3">Feats!#REF!</definedName>
    <definedName name="_xlnm.Print_Area" localSheetId="4">Martial!#REF!</definedName>
    <definedName name="_xlnm.Print_Area" localSheetId="0">'Personal File'!$A$1:$H$48</definedName>
    <definedName name="_xlnm.Print_Area" localSheetId="1">Skills!$A$1:$I$27</definedName>
    <definedName name="_xlnm.Print_Area" localSheetId="2">Spells!$A$1:$I$9</definedName>
  </definedNames>
  <calcPr calcId="145621"/>
</workbook>
</file>

<file path=xl/calcChain.xml><?xml version="1.0" encoding="utf-8"?>
<calcChain xmlns="http://schemas.openxmlformats.org/spreadsheetml/2006/main">
  <c r="C17" i="4" l="1"/>
  <c r="C16" i="4"/>
  <c r="C15" i="4"/>
  <c r="C14" i="4"/>
  <c r="C13" i="4"/>
  <c r="C12" i="4"/>
  <c r="E5" i="4" l="1"/>
  <c r="H8" i="6" l="1"/>
  <c r="C10" i="4"/>
  <c r="C9" i="4"/>
  <c r="C8" i="4"/>
  <c r="E16" i="4"/>
  <c r="D25" i="15"/>
  <c r="E25" i="15" s="1"/>
  <c r="G25" i="15" s="1"/>
  <c r="D8" i="15" l="1"/>
  <c r="E8" i="15" s="1"/>
  <c r="G8" i="15" s="1"/>
  <c r="B16" i="19"/>
  <c r="E17" i="4"/>
  <c r="B15" i="6"/>
  <c r="E13" i="4" s="1"/>
  <c r="D23" i="15"/>
  <c r="E23" i="15" s="1"/>
  <c r="G23" i="15" s="1"/>
  <c r="D35" i="15"/>
  <c r="E35" i="15" s="1"/>
  <c r="G35" i="15" s="1"/>
  <c r="D22" i="15"/>
  <c r="E22" i="15" s="1"/>
  <c r="D21" i="15"/>
  <c r="E21" i="15" s="1"/>
  <c r="D37" i="15"/>
  <c r="E37" i="15" s="1"/>
  <c r="G37" i="15" s="1"/>
  <c r="D34" i="15"/>
  <c r="E34" i="15" s="1"/>
  <c r="B22" i="19"/>
  <c r="D29" i="15"/>
  <c r="E29" i="15" s="1"/>
  <c r="G29" i="15" s="1"/>
  <c r="D39" i="15"/>
  <c r="E39" i="15" s="1"/>
  <c r="D36" i="15"/>
  <c r="E36" i="15" s="1"/>
  <c r="G36" i="15" s="1"/>
  <c r="D38" i="15"/>
  <c r="E38" i="15" s="1"/>
  <c r="G38" i="15" s="1"/>
  <c r="D31" i="15"/>
  <c r="E31" i="15" s="1"/>
  <c r="G31" i="15" s="1"/>
  <c r="D16" i="15"/>
  <c r="E16" i="15" s="1"/>
  <c r="D40" i="15"/>
  <c r="E40" i="15" s="1"/>
  <c r="D27" i="15"/>
  <c r="E27" i="15" s="1"/>
  <c r="D33" i="15"/>
  <c r="E33" i="15" s="1"/>
  <c r="D11" i="15"/>
  <c r="E11" i="15" s="1"/>
  <c r="D9" i="15"/>
  <c r="E9" i="15" s="1"/>
  <c r="D41" i="15"/>
  <c r="E41" i="15" s="1"/>
  <c r="G41" i="15" s="1"/>
  <c r="D32" i="15"/>
  <c r="E32" i="15" s="1"/>
  <c r="G32" i="15" s="1"/>
  <c r="D30" i="15"/>
  <c r="E30" i="15" s="1"/>
  <c r="G30" i="15" s="1"/>
  <c r="D28" i="15"/>
  <c r="E28" i="15" s="1"/>
  <c r="G28" i="15" s="1"/>
  <c r="D26" i="15"/>
  <c r="E26" i="15" s="1"/>
  <c r="G26" i="15" s="1"/>
  <c r="D24" i="15"/>
  <c r="E24" i="15" s="1"/>
  <c r="G24" i="15" s="1"/>
  <c r="D20" i="15"/>
  <c r="E20" i="15" s="1"/>
  <c r="G20" i="15" s="1"/>
  <c r="D19" i="15"/>
  <c r="E19" i="15" s="1"/>
  <c r="G19" i="15" s="1"/>
  <c r="D18" i="15"/>
  <c r="E18" i="15" s="1"/>
  <c r="G18" i="15" s="1"/>
  <c r="D17" i="15"/>
  <c r="E17" i="15" s="1"/>
  <c r="G17" i="15" s="1"/>
  <c r="D15" i="15"/>
  <c r="E15" i="15" s="1"/>
  <c r="G15" i="15" s="1"/>
  <c r="D14" i="15"/>
  <c r="E14" i="15" s="1"/>
  <c r="G14" i="15" s="1"/>
  <c r="D13" i="15"/>
  <c r="E13" i="15" s="1"/>
  <c r="G13" i="15" s="1"/>
  <c r="D12" i="15"/>
  <c r="E12" i="15" s="1"/>
  <c r="G12" i="15" s="1"/>
  <c r="D10" i="15"/>
  <c r="E10" i="15" s="1"/>
  <c r="G10" i="15" s="1"/>
  <c r="D7" i="15"/>
  <c r="E7" i="15" s="1"/>
  <c r="G7" i="15" s="1"/>
  <c r="D6" i="15"/>
  <c r="E6" i="15" s="1"/>
  <c r="G6" i="15" s="1"/>
  <c r="D5" i="15"/>
  <c r="E5" i="15" s="1"/>
  <c r="G5" i="15" s="1"/>
  <c r="D4" i="15"/>
  <c r="E4" i="15" s="1"/>
  <c r="G4" i="15" s="1"/>
  <c r="D3" i="15"/>
  <c r="E3" i="15" s="1"/>
  <c r="G3" i="15" s="1"/>
</calcChain>
</file>

<file path=xl/comments1.xml><?xml version="1.0" encoding="utf-8"?>
<comments xmlns="http://schemas.openxmlformats.org/spreadsheetml/2006/main">
  <authors>
    <author>Alexis Álvarez</author>
  </authors>
  <commentList>
    <comment ref="E12" authorId="0">
      <text>
        <r>
          <rPr>
            <sz val="12"/>
            <color indexed="81"/>
            <rFont val="Times New Roman"/>
            <family val="1"/>
          </rPr>
          <t>See PHB 162</t>
        </r>
      </text>
    </comment>
    <comment ref="E14" authorId="0">
      <text>
        <r>
          <rPr>
            <sz val="12"/>
            <color indexed="81"/>
            <rFont val="Times New Roman"/>
            <family val="1"/>
          </rPr>
          <t>[(1 * 6 Pixie) * 75%] + [(2 * 4 Sorcerer) * 75%] + (7 * 2 Con)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F18" authorId="0">
      <text>
        <r>
          <rPr>
            <sz val="12"/>
            <color indexed="81"/>
            <rFont val="Times New Roman"/>
            <family val="1"/>
          </rPr>
          <t>Stealthy +2</t>
        </r>
      </text>
    </comment>
    <comment ref="F26" authorId="0">
      <text>
        <r>
          <rPr>
            <sz val="12"/>
            <color indexed="81"/>
            <rFont val="Times New Roman"/>
            <family val="1"/>
          </rPr>
          <t>Stealthy +2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D5" authorId="0">
      <text>
        <r>
          <rPr>
            <sz val="12"/>
            <color indexed="81"/>
            <rFont val="Times New Roman"/>
            <family val="1"/>
          </rPr>
          <t>Copper wire</t>
        </r>
      </text>
    </comment>
    <comment ref="D6" authorId="0">
      <text>
        <r>
          <rPr>
            <sz val="12"/>
            <color indexed="81"/>
            <rFont val="Times New Roman"/>
            <family val="1"/>
          </rPr>
          <t>Brass key</t>
        </r>
      </text>
    </comment>
    <comment ref="D7" authorId="0">
      <text>
        <r>
          <rPr>
            <sz val="12"/>
            <color indexed="81"/>
            <rFont val="Times New Roman"/>
            <family val="1"/>
          </rPr>
          <t>Prism, lens, or monocle</t>
        </r>
      </text>
    </comment>
    <comment ref="D8" authorId="0">
      <text/>
    </comment>
  </commentList>
</comments>
</file>

<file path=xl/comments4.xml><?xml version="1.0" encoding="utf-8"?>
<comments xmlns="http://schemas.openxmlformats.org/spreadsheetml/2006/main">
  <authors>
    <author>Alexis Álvarez</author>
  </authors>
  <commentList>
    <comment ref="E2" authorId="0">
      <text>
        <r>
          <rPr>
            <sz val="12"/>
            <color indexed="81"/>
            <rFont val="Times New Roman"/>
            <family val="1"/>
          </rPr>
          <t xml:space="preserve">You are adept at dodging blows.
</t>
        </r>
        <r>
          <rPr>
            <b/>
            <sz val="12"/>
            <color indexed="81"/>
            <rFont val="Times New Roman"/>
            <family val="1"/>
          </rPr>
          <t xml:space="preserve">Prerequisite:  </t>
        </r>
        <r>
          <rPr>
            <sz val="12"/>
            <color indexed="81"/>
            <rFont val="Times New Roman"/>
            <family val="1"/>
          </rPr>
          <t xml:space="preserve">Dex 13.
</t>
        </r>
        <r>
          <rPr>
            <b/>
            <sz val="12"/>
            <color indexed="81"/>
            <rFont val="Times New Roman"/>
            <family val="1"/>
          </rPr>
          <t xml:space="preserve">Benefit:  </t>
        </r>
        <r>
          <rPr>
            <sz val="12"/>
            <color indexed="81"/>
            <rFont val="Times New Roman"/>
            <family val="1"/>
          </rPr>
          <t xml:space="preserve">During your action, you designate an opponent and receive a +1 dodge bonus to Armor Class against attacks from that opponent. You can select a new opponent on any action. A condition that makes you lose your Dexterity bonus to Armor Class (if any) also makes you lose dodge bonuses. Also, dodge bonuses (such as this one and a dwarf’s racial bonus on dodge attempts against giants) stack with each other, unlike most othertypes of bonuses.
</t>
        </r>
        <r>
          <rPr>
            <b/>
            <sz val="12"/>
            <color indexed="81"/>
            <rFont val="Times New Roman"/>
            <family val="1"/>
          </rPr>
          <t xml:space="preserve">Special:  </t>
        </r>
        <r>
          <rPr>
            <sz val="12"/>
            <color indexed="81"/>
            <rFont val="Times New Roman"/>
            <family val="1"/>
          </rPr>
          <t>A fighter may select Dodge as one of his fighter bonus feats (see page 38).
PHB 93</t>
        </r>
      </text>
    </comment>
    <comment ref="E3" authorId="0">
      <text>
        <r>
          <rPr>
            <sz val="12"/>
            <color indexed="81"/>
            <rFont val="Times New Roman"/>
            <family val="1"/>
          </rPr>
          <t xml:space="preserve">You are skilled at making well-placed shots with ranged weapons at close range.
</t>
        </r>
        <r>
          <rPr>
            <b/>
            <sz val="12"/>
            <color indexed="81"/>
            <rFont val="Times New Roman"/>
            <family val="1"/>
          </rPr>
          <t xml:space="preserve">Benefit: </t>
        </r>
        <r>
          <rPr>
            <sz val="12"/>
            <color indexed="81"/>
            <rFont val="Times New Roman"/>
            <family val="1"/>
          </rPr>
          <t xml:space="preserve"> You get a +1 bonus on attack and damage rolls with ranged weapons at ranges of up to 30 feet.
</t>
        </r>
        <r>
          <rPr>
            <b/>
            <sz val="12"/>
            <color indexed="81"/>
            <rFont val="Times New Roman"/>
            <family val="1"/>
          </rPr>
          <t xml:space="preserve">Special:  </t>
        </r>
        <r>
          <rPr>
            <sz val="12"/>
            <color indexed="81"/>
            <rFont val="Times New Roman"/>
            <family val="1"/>
          </rPr>
          <t>A fighter may select Point Blank Shot as one of his fighter bonus feats (see page 38).
PHB 98</t>
        </r>
      </text>
    </comment>
    <comment ref="E4" authorId="0">
      <text>
        <r>
          <rPr>
            <sz val="12"/>
            <color indexed="81"/>
            <rFont val="Times New Roman"/>
            <family val="1"/>
          </rPr>
          <t xml:space="preserve">You are particularly good at avoiding notice.
</t>
        </r>
        <r>
          <rPr>
            <b/>
            <sz val="12"/>
            <color indexed="81"/>
            <rFont val="Times New Roman"/>
            <family val="1"/>
          </rPr>
          <t xml:space="preserve">Benefit: </t>
        </r>
        <r>
          <rPr>
            <sz val="12"/>
            <color indexed="81"/>
            <rFont val="Times New Roman"/>
            <family val="1"/>
          </rPr>
          <t xml:space="preserve"> You get a +2 bonus on all Hide checks and Move Silently checks.
PHB 101</t>
        </r>
      </text>
    </comment>
    <comment ref="E5" authorId="0">
      <text/>
    </comment>
  </commentList>
</comments>
</file>

<file path=xl/comments5.xml><?xml version="1.0" encoding="utf-8"?>
<comments xmlns="http://schemas.openxmlformats.org/spreadsheetml/2006/main">
  <authors>
    <author>Alexis Álvarez</author>
  </authors>
  <commentList>
    <comment ref="D11" authorId="0">
      <text>
        <r>
          <rPr>
            <sz val="12"/>
            <color indexed="81"/>
            <rFont val="Times New Roman"/>
            <family val="1"/>
          </rPr>
          <t>Balance, Climb, Escape Artist, Hide, Jump, Move Silently, Sleight of Hand, Tumble.</t>
        </r>
      </text>
    </comment>
  </commentList>
</comments>
</file>

<file path=xl/sharedStrings.xml><?xml version="1.0" encoding="utf-8"?>
<sst xmlns="http://schemas.openxmlformats.org/spreadsheetml/2006/main" count="332" uniqueCount="210">
  <si>
    <t>Race:</t>
  </si>
  <si>
    <t>Sex:</t>
  </si>
  <si>
    <t>Height:</t>
  </si>
  <si>
    <t>Weight:</t>
  </si>
  <si>
    <t>Strength:</t>
  </si>
  <si>
    <t>Dexterity:</t>
  </si>
  <si>
    <t>Skill</t>
  </si>
  <si>
    <t>Level</t>
  </si>
  <si>
    <t>Properties</t>
  </si>
  <si>
    <t>Melee Weapon</t>
  </si>
  <si>
    <t>Dmg</t>
  </si>
  <si>
    <t>Qty.</t>
  </si>
  <si>
    <t>Ranged Weapon</t>
  </si>
  <si>
    <t>Dmg.</t>
  </si>
  <si>
    <t>Rng.</t>
  </si>
  <si>
    <t>Weight on Hand (this page):</t>
  </si>
  <si>
    <t>Gold:</t>
  </si>
  <si>
    <t>XP:</t>
  </si>
  <si>
    <t>Skills</t>
  </si>
  <si>
    <t>Charisma:</t>
  </si>
  <si>
    <t>Constitution:</t>
  </si>
  <si>
    <t>Intelligence:</t>
  </si>
  <si>
    <t>Hit Points:</t>
  </si>
  <si>
    <t>Wisdom:</t>
  </si>
  <si>
    <t>Concentration</t>
  </si>
  <si>
    <t>AC Mod.</t>
  </si>
  <si>
    <t>Handle Animal</t>
  </si>
  <si>
    <t>Move Silently</t>
  </si>
  <si>
    <t>Ride</t>
  </si>
  <si>
    <t>Search</t>
  </si>
  <si>
    <t>Swim</t>
  </si>
  <si>
    <t>Weapons and Armor</t>
  </si>
  <si>
    <t>Type</t>
  </si>
  <si>
    <t>Duration</t>
  </si>
  <si>
    <t>Personality, History, and Notes</t>
  </si>
  <si>
    <t>D+</t>
  </si>
  <si>
    <t>TH+</t>
  </si>
  <si>
    <t>Wt.</t>
  </si>
  <si>
    <t>Mod.</t>
  </si>
  <si>
    <t>Rank</t>
  </si>
  <si>
    <t>Cha</t>
  </si>
  <si>
    <t>Con</t>
  </si>
  <si>
    <t>Int</t>
  </si>
  <si>
    <t>Wis</t>
  </si>
  <si>
    <t>Dex</t>
  </si>
  <si>
    <t>Str</t>
  </si>
  <si>
    <t>Ability</t>
  </si>
  <si>
    <t>Misc. Mods.</t>
  </si>
  <si>
    <t>Appraise</t>
  </si>
  <si>
    <t>Balance</t>
  </si>
  <si>
    <t>Bluff</t>
  </si>
  <si>
    <t>Climb</t>
  </si>
  <si>
    <t>Decipher Script</t>
  </si>
  <si>
    <t>Diplomacy</t>
  </si>
  <si>
    <t>Disable Device</t>
  </si>
  <si>
    <t>Disguise</t>
  </si>
  <si>
    <t>Escape Artist</t>
  </si>
  <si>
    <t>Forgery</t>
  </si>
  <si>
    <t>Gather Information</t>
  </si>
  <si>
    <t>Heal</t>
  </si>
  <si>
    <t>Hide</t>
  </si>
  <si>
    <t>Intimidate</t>
  </si>
  <si>
    <t>Jump</t>
  </si>
  <si>
    <t>Listen</t>
  </si>
  <si>
    <t>Open Lock</t>
  </si>
  <si>
    <t>Sense Motive</t>
  </si>
  <si>
    <t>Spellcraft</t>
  </si>
  <si>
    <t>Spot</t>
  </si>
  <si>
    <t>Tumble</t>
  </si>
  <si>
    <t>Use Magic Device</t>
  </si>
  <si>
    <t>Use Rope</t>
  </si>
  <si>
    <t>Ability &amp; Mod.</t>
  </si>
  <si>
    <t>0</t>
  </si>
  <si>
    <t>Modified AC:</t>
  </si>
  <si>
    <t>Current HP:</t>
  </si>
  <si>
    <t>Class:</t>
  </si>
  <si>
    <t>Level:</t>
  </si>
  <si>
    <t>Alignment:</t>
  </si>
  <si>
    <t>Handedness:</t>
  </si>
  <si>
    <t>Total</t>
  </si>
  <si>
    <t>Right</t>
  </si>
  <si>
    <t>Critical</t>
  </si>
  <si>
    <t>Range</t>
  </si>
  <si>
    <t>Fortitude</t>
  </si>
  <si>
    <t>Reflex</t>
  </si>
  <si>
    <t>Will</t>
  </si>
  <si>
    <t>Armor &amp; Shield</t>
  </si>
  <si>
    <t>Missiles</t>
  </si>
  <si>
    <t>Detect Magic</t>
  </si>
  <si>
    <t>Universal</t>
  </si>
  <si>
    <t>1 min/lvl</t>
  </si>
  <si>
    <t>must concentrate</t>
  </si>
  <si>
    <t>Instant</t>
  </si>
  <si>
    <t>10 min/lvl</t>
  </si>
  <si>
    <t>Conjuration</t>
  </si>
  <si>
    <t>1 rnd/lvl</t>
  </si>
  <si>
    <t>Lb. Capacity:</t>
  </si>
  <si>
    <t>Lb. Carried:</t>
  </si>
  <si>
    <t>Base Speed:</t>
  </si>
  <si>
    <t>Spell</t>
  </si>
  <si>
    <t>Cast?</t>
  </si>
  <si>
    <t>Languages</t>
  </si>
  <si>
    <t>School</t>
  </si>
  <si>
    <t>1 hour</t>
  </si>
  <si>
    <t>60’</t>
  </si>
  <si>
    <t>10’</t>
  </si>
  <si>
    <t>100’ + 10’/lvl</t>
  </si>
  <si>
    <t>Equipment Worn</t>
  </si>
  <si>
    <t>Item</t>
  </si>
  <si>
    <t>Mass</t>
  </si>
  <si>
    <t>Effects/</t>
  </si>
  <si>
    <t>Notes</t>
  </si>
  <si>
    <t>Equipment Carried</t>
  </si>
  <si>
    <t>Weight on Hand:</t>
  </si>
  <si>
    <t>Check</t>
  </si>
  <si>
    <t>Arcane</t>
  </si>
  <si>
    <t>Speed</t>
  </si>
  <si>
    <t>Age:</t>
  </si>
  <si>
    <t>Region:</t>
  </si>
  <si>
    <t>25’ + 2½’/lvl</t>
  </si>
  <si>
    <t>Stash (not available)</t>
  </si>
  <si>
    <t>Male</t>
  </si>
  <si>
    <t>+1</t>
  </si>
  <si>
    <t>Speak Language</t>
  </si>
  <si>
    <t>Transmut.</t>
  </si>
  <si>
    <t>Summon Monster I</t>
  </si>
  <si>
    <t>Knowledge:  Nature</t>
  </si>
  <si>
    <t>Knowledge:  Arcana</t>
  </si>
  <si>
    <t>Perform:  (type)</t>
  </si>
  <si>
    <t>Sleight of Hand</t>
  </si>
  <si>
    <t>Survival</t>
  </si>
  <si>
    <t>4’4”</t>
  </si>
  <si>
    <t>176 lbs.</t>
  </si>
  <si>
    <t>20'</t>
  </si>
  <si>
    <t>Casting</t>
  </si>
  <si>
    <t>V S</t>
  </si>
  <si>
    <t>V S F</t>
  </si>
  <si>
    <t>V S M/DF</t>
  </si>
  <si>
    <t>1 SA</t>
  </si>
  <si>
    <t>1 FR</t>
  </si>
  <si>
    <t>Touch AC:</t>
  </si>
  <si>
    <t>Attack Bonus:</t>
  </si>
  <si>
    <t>Deity:</t>
  </si>
  <si>
    <t>General Feats</t>
  </si>
  <si>
    <t>Class Features</t>
  </si>
  <si>
    <t>Simple Weapons</t>
  </si>
  <si>
    <t>Base 2</t>
  </si>
  <si>
    <t>Atk</t>
  </si>
  <si>
    <t>Necro.</t>
  </si>
  <si>
    <t>PHB 253</t>
  </si>
  <si>
    <t>Proficiencies</t>
  </si>
  <si>
    <t>Disrupt Undead</t>
  </si>
  <si>
    <t>1d6</t>
  </si>
  <si>
    <t>Played by Nils Olaf de Reus</t>
  </si>
  <si>
    <t>Pixie</t>
  </si>
  <si>
    <t>Sorcerer</t>
  </si>
  <si>
    <t>On Mount</t>
  </si>
  <si>
    <t>Mount Encumbrance:</t>
  </si>
  <si>
    <t>Stealthy</t>
  </si>
  <si>
    <t>Dodge</t>
  </si>
  <si>
    <t>Summon Familiar</t>
  </si>
  <si>
    <t>Point Blank Shot</t>
  </si>
  <si>
    <t>Pixie Powers (1/day)</t>
  </si>
  <si>
    <t>Dancing Lights (l)</t>
  </si>
  <si>
    <t>Detect Chaos (l)</t>
  </si>
  <si>
    <t>Detect Good (l)</t>
  </si>
  <si>
    <t>Detect Evil (l)</t>
  </si>
  <si>
    <t>Detect Law (l)</t>
  </si>
  <si>
    <t>Entangle (s)</t>
  </si>
  <si>
    <t>Detect Thoughts (s)</t>
  </si>
  <si>
    <t>Dispel Magic (g)</t>
  </si>
  <si>
    <t>Confusion (g)</t>
  </si>
  <si>
    <t>Otto's Irresistable Dance (g)</t>
  </si>
  <si>
    <t>Permanent Image (g)</t>
  </si>
  <si>
    <t>Polymorph Self (g)</t>
  </si>
  <si>
    <t>Short Sword</t>
  </si>
  <si>
    <t>Composite Longbow</t>
  </si>
  <si>
    <t>Common, Sylvan</t>
  </si>
  <si>
    <t>Spells</t>
  </si>
  <si>
    <t xml:space="preserve">Components </t>
  </si>
  <si>
    <t>Message</t>
  </si>
  <si>
    <t>Open/Close</t>
  </si>
  <si>
    <t>PHB 258</t>
  </si>
  <si>
    <t>Prestidigitation</t>
  </si>
  <si>
    <t>lift, affect 0.5-kg. or 0.5-m</t>
  </si>
  <si>
    <t>Daily Spells</t>
  </si>
  <si>
    <t>Available</t>
  </si>
  <si>
    <t>Craft:  Woodworking</t>
  </si>
  <si>
    <t>Knowledge:  Fey</t>
  </si>
  <si>
    <t>Profession:  (Tailor)</t>
  </si>
  <si>
    <t>Lucid Dreaming</t>
  </si>
  <si>
    <t>Whigpin</t>
  </si>
  <si>
    <t>Moonsea</t>
  </si>
  <si>
    <t>1 1st-level monster, p. 285</t>
  </si>
  <si>
    <t>Stand</t>
  </si>
  <si>
    <t>Chaotic Neutral</t>
  </si>
  <si>
    <t>Mielikki</t>
  </si>
  <si>
    <r>
      <t>20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40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60</t>
    </r>
  </si>
  <si>
    <t>Base 0</t>
  </si>
  <si>
    <t>Base 5</t>
  </si>
  <si>
    <t>x3</t>
  </si>
  <si>
    <t>110 ft.</t>
  </si>
  <si>
    <t>Urban Feats</t>
  </si>
  <si>
    <t>Wilderness Feats</t>
  </si>
  <si>
    <t>Dungeon Feats</t>
  </si>
  <si>
    <t>1 swift</t>
  </si>
  <si>
    <t>PHB II 125</t>
  </si>
  <si>
    <t>CHOOSE ONE</t>
  </si>
  <si>
    <t>Regional:  (CHOOSE 1)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</si>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</sst>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7">
    <font>
      <sz val="12"/>
      <name val="Times New Roman"/>
    </font>
    <font>
      <sz val="12"/>
      <name val="Times New Roman"/>
      <family val="1"/>
    </font>
    <font>
      <i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sz val="13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9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52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13"/>
      <color indexed="17"/>
      <name val="Times New Roman"/>
      <family val="1"/>
    </font>
    <font>
      <sz val="13"/>
      <color indexed="10"/>
      <name val="Times New Roman"/>
      <family val="1"/>
    </font>
    <font>
      <sz val="11"/>
      <name val="Times New Roman"/>
      <family val="1"/>
    </font>
    <font>
      <sz val="12"/>
      <color indexed="17"/>
      <name val="Times New Roman"/>
      <family val="1"/>
    </font>
    <font>
      <i/>
      <sz val="22"/>
      <color indexed="17"/>
      <name val="Times New Roman"/>
      <family val="1"/>
    </font>
    <font>
      <b/>
      <sz val="12"/>
      <color indexed="9"/>
      <name val="Times New Roman"/>
      <family val="1"/>
    </font>
    <font>
      <b/>
      <sz val="13"/>
      <color indexed="51"/>
      <name val="Times New Roman"/>
      <family val="1"/>
    </font>
    <font>
      <sz val="13"/>
      <color indexed="52"/>
      <name val="Times New Roman"/>
      <family val="1"/>
    </font>
    <font>
      <sz val="13"/>
      <color indexed="46"/>
      <name val="Times New Roman"/>
      <family val="1"/>
    </font>
    <font>
      <i/>
      <sz val="18"/>
      <color indexed="17"/>
      <name val="Times New Roman"/>
      <family val="1"/>
    </font>
    <font>
      <sz val="13"/>
      <color indexed="23"/>
      <name val="Times New Roman"/>
      <family val="1"/>
    </font>
    <font>
      <sz val="13"/>
      <color indexed="12"/>
      <name val="Times New Roman"/>
      <family val="1"/>
    </font>
    <font>
      <sz val="13"/>
      <color indexed="51"/>
      <name val="Times New Roman"/>
      <family val="1"/>
    </font>
    <font>
      <sz val="12"/>
      <color indexed="46"/>
      <name val="Times New Roman"/>
      <family val="1"/>
    </font>
    <font>
      <sz val="12"/>
      <color indexed="52"/>
      <name val="Times New Roman"/>
      <family val="1"/>
    </font>
    <font>
      <sz val="12"/>
      <color indexed="10"/>
      <name val="Times New Roman"/>
      <family val="1"/>
    </font>
    <font>
      <sz val="12"/>
      <color indexed="51"/>
      <name val="Times New Roman"/>
      <family val="1"/>
    </font>
    <font>
      <sz val="13"/>
      <color indexed="22"/>
      <name val="Times New Roman"/>
      <family val="1"/>
    </font>
    <font>
      <u/>
      <sz val="12"/>
      <color indexed="12"/>
      <name val="Times New Roman"/>
      <family val="1"/>
    </font>
    <font>
      <sz val="12"/>
      <color indexed="81"/>
      <name val="Times New Roman"/>
      <family val="1"/>
    </font>
    <font>
      <i/>
      <sz val="18"/>
      <color indexed="12"/>
      <name val="Times New Roman"/>
      <family val="1"/>
    </font>
    <font>
      <i/>
      <sz val="18"/>
      <color indexed="53"/>
      <name val="Times New Roman"/>
      <family val="1"/>
    </font>
    <font>
      <b/>
      <sz val="12"/>
      <color indexed="10"/>
      <name val="Times New Roman"/>
      <family val="1"/>
    </font>
    <font>
      <i/>
      <sz val="12"/>
      <name val="Times New Roman"/>
      <family val="1"/>
    </font>
    <font>
      <b/>
      <sz val="12"/>
      <color indexed="46"/>
      <name val="Times New Roman"/>
      <family val="1"/>
    </font>
    <font>
      <b/>
      <sz val="12"/>
      <color indexed="12"/>
      <name val="Times New Roman"/>
      <family val="1"/>
    </font>
    <font>
      <i/>
      <sz val="14"/>
      <color indexed="57"/>
      <name val="Times New Roman"/>
      <family val="1"/>
    </font>
    <font>
      <b/>
      <sz val="13"/>
      <color indexed="13"/>
      <name val="Times New Roman"/>
      <family val="1"/>
    </font>
    <font>
      <i/>
      <sz val="12"/>
      <color indexed="47"/>
      <name val="Times New Roman"/>
      <family val="1"/>
    </font>
    <font>
      <sz val="12"/>
      <color indexed="61"/>
      <name val="Times New Roman"/>
      <family val="1"/>
    </font>
    <font>
      <i/>
      <sz val="22"/>
      <color indexed="48"/>
      <name val="Times New Roman"/>
      <family val="1"/>
    </font>
    <font>
      <i/>
      <sz val="14"/>
      <color indexed="10"/>
      <name val="Times New Roman"/>
      <family val="1"/>
    </font>
    <font>
      <i/>
      <sz val="14"/>
      <color indexed="17"/>
      <name val="Times New Roman"/>
      <family val="1"/>
    </font>
    <font>
      <sz val="13"/>
      <color indexed="20"/>
      <name val="Times New Roman"/>
      <family val="1"/>
    </font>
    <font>
      <sz val="13"/>
      <color theme="6" tint="-0.249977111117893"/>
      <name val="Times New Roman"/>
      <family val="1"/>
    </font>
    <font>
      <i/>
      <sz val="18"/>
      <color indexed="20"/>
      <name val="Times New Roman"/>
      <family val="1"/>
    </font>
    <font>
      <b/>
      <i/>
      <sz val="13"/>
      <color indexed="17"/>
      <name val="Times New Roman"/>
      <family val="1"/>
    </font>
    <font>
      <i/>
      <sz val="22"/>
      <color rgb="FF00B050"/>
      <name val="Times New Roman"/>
      <family val="1"/>
    </font>
    <font>
      <i/>
      <sz val="18"/>
      <color indexed="9"/>
      <name val="Times New Roman"/>
      <family val="1"/>
    </font>
    <font>
      <b/>
      <sz val="12"/>
      <color indexed="81"/>
      <name val="Times New Roman"/>
      <family val="1"/>
    </font>
    <font>
      <b/>
      <sz val="13"/>
      <color rgb="FF00CC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</fills>
  <borders count="10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thick">
        <color theme="4"/>
      </bottom>
      <diagonal/>
    </border>
    <border>
      <left/>
      <right/>
      <top style="double">
        <color indexed="64"/>
      </top>
      <bottom style="thick">
        <color theme="4"/>
      </bottom>
      <diagonal/>
    </border>
    <border>
      <left/>
      <right style="double">
        <color indexed="64"/>
      </right>
      <top style="double">
        <color indexed="64"/>
      </top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65">
    <xf numFmtId="0" fontId="0" fillId="0" borderId="0" xfId="0"/>
    <xf numFmtId="0" fontId="4" fillId="0" borderId="0" xfId="0" applyFont="1" applyBorder="1" applyAlignment="1"/>
    <xf numFmtId="0" fontId="5" fillId="0" borderId="1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12" fillId="2" borderId="4" xfId="0" applyFont="1" applyFill="1" applyBorder="1" applyAlignment="1">
      <alignment horizontal="right"/>
    </xf>
    <xf numFmtId="0" fontId="2" fillId="0" borderId="1" xfId="0" applyFont="1" applyBorder="1" applyAlignment="1"/>
    <xf numFmtId="0" fontId="14" fillId="0" borderId="0" xfId="0" applyFont="1" applyBorder="1" applyAlignment="1"/>
    <xf numFmtId="0" fontId="15" fillId="0" borderId="0" xfId="0" applyFont="1" applyBorder="1" applyAlignment="1"/>
    <xf numFmtId="0" fontId="15" fillId="0" borderId="2" xfId="0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3" fillId="0" borderId="0" xfId="0" applyFont="1" applyBorder="1" applyAlignment="1"/>
    <xf numFmtId="0" fontId="6" fillId="0" borderId="0" xfId="0" applyFont="1" applyBorder="1" applyAlignment="1"/>
    <xf numFmtId="0" fontId="6" fillId="0" borderId="8" xfId="0" applyFont="1" applyBorder="1" applyAlignment="1"/>
    <xf numFmtId="0" fontId="6" fillId="0" borderId="9" xfId="0" applyFont="1" applyBorder="1" applyAlignment="1"/>
    <xf numFmtId="0" fontId="6" fillId="0" borderId="10" xfId="0" applyFont="1" applyBorder="1" applyAlignment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4" fillId="0" borderId="11" xfId="0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164" fontId="4" fillId="0" borderId="0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4" fillId="0" borderId="0" xfId="0" applyFont="1" applyBorder="1" applyAlignment="1">
      <alignment wrapText="1"/>
    </xf>
    <xf numFmtId="49" fontId="4" fillId="0" borderId="11" xfId="2" applyNumberFormat="1" applyFont="1" applyBorder="1" applyAlignment="1">
      <alignment horizontal="center" vertical="center"/>
    </xf>
    <xf numFmtId="0" fontId="9" fillId="2" borderId="4" xfId="0" applyFont="1" applyFill="1" applyBorder="1" applyAlignment="1">
      <alignment horizontal="right"/>
    </xf>
    <xf numFmtId="0" fontId="22" fillId="2" borderId="4" xfId="0" applyFont="1" applyFill="1" applyBorder="1" applyAlignment="1">
      <alignment horizontal="right"/>
    </xf>
    <xf numFmtId="0" fontId="7" fillId="2" borderId="15" xfId="0" applyFont="1" applyFill="1" applyBorder="1" applyAlignment="1">
      <alignment horizontal="right"/>
    </xf>
    <xf numFmtId="0" fontId="8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13" fillId="2" borderId="18" xfId="0" applyFont="1" applyFill="1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left" wrapText="1"/>
    </xf>
    <xf numFmtId="0" fontId="21" fillId="3" borderId="19" xfId="0" applyFont="1" applyFill="1" applyBorder="1" applyAlignment="1">
      <alignment horizontal="center"/>
    </xf>
    <xf numFmtId="0" fontId="21" fillId="3" borderId="20" xfId="0" applyFont="1" applyFill="1" applyBorder="1" applyAlignment="1">
      <alignment horizontal="center"/>
    </xf>
    <xf numFmtId="49" fontId="21" fillId="3" borderId="20" xfId="0" applyNumberFormat="1" applyFont="1" applyFill="1" applyBorder="1" applyAlignment="1">
      <alignment horizontal="center"/>
    </xf>
    <xf numFmtId="0" fontId="21" fillId="3" borderId="21" xfId="0" applyFont="1" applyFill="1" applyBorder="1" applyAlignment="1">
      <alignment horizontal="center"/>
    </xf>
    <xf numFmtId="0" fontId="21" fillId="3" borderId="22" xfId="0" applyFont="1" applyFill="1" applyBorder="1" applyAlignment="1">
      <alignment horizontal="centerContinuous"/>
    </xf>
    <xf numFmtId="0" fontId="21" fillId="3" borderId="23" xfId="0" applyFont="1" applyFill="1" applyBorder="1" applyAlignment="1">
      <alignment horizontal="centerContinuous"/>
    </xf>
    <xf numFmtId="0" fontId="21" fillId="3" borderId="24" xfId="0" applyFont="1" applyFill="1" applyBorder="1" applyAlignment="1">
      <alignment horizontal="centerContinuous"/>
    </xf>
    <xf numFmtId="0" fontId="11" fillId="4" borderId="25" xfId="0" applyFont="1" applyFill="1" applyBorder="1" applyAlignment="1">
      <alignment horizontal="centerContinuous"/>
    </xf>
    <xf numFmtId="0" fontId="11" fillId="4" borderId="26" xfId="0" applyFont="1" applyFill="1" applyBorder="1" applyAlignment="1">
      <alignment horizontal="center"/>
    </xf>
    <xf numFmtId="0" fontId="11" fillId="4" borderId="27" xfId="0" applyFont="1" applyFill="1" applyBorder="1" applyAlignment="1">
      <alignment horizontal="center"/>
    </xf>
    <xf numFmtId="0" fontId="25" fillId="0" borderId="28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49" fontId="26" fillId="0" borderId="3" xfId="0" applyNumberFormat="1" applyFont="1" applyBorder="1" applyAlignment="1">
      <alignment horizontal="center"/>
    </xf>
    <xf numFmtId="49" fontId="26" fillId="0" borderId="29" xfId="0" applyNumberFormat="1" applyFont="1" applyBorder="1" applyAlignment="1">
      <alignment horizontal="center"/>
    </xf>
    <xf numFmtId="0" fontId="19" fillId="0" borderId="0" xfId="0" applyFont="1" applyBorder="1" applyAlignment="1"/>
    <xf numFmtId="0" fontId="29" fillId="0" borderId="0" xfId="0" applyFont="1" applyBorder="1" applyAlignment="1"/>
    <xf numFmtId="0" fontId="30" fillId="0" borderId="0" xfId="0" applyFont="1" applyBorder="1" applyAlignment="1"/>
    <xf numFmtId="0" fontId="31" fillId="0" borderId="0" xfId="0" applyFont="1" applyBorder="1" applyAlignment="1"/>
    <xf numFmtId="0" fontId="32" fillId="0" borderId="0" xfId="0" applyFont="1" applyBorder="1" applyAlignment="1"/>
    <xf numFmtId="0" fontId="11" fillId="4" borderId="26" xfId="0" applyFont="1" applyFill="1" applyBorder="1" applyAlignment="1">
      <alignment horizontal="center" wrapText="1"/>
    </xf>
    <xf numFmtId="49" fontId="26" fillId="0" borderId="16" xfId="0" applyNumberFormat="1" applyFont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/>
    </xf>
    <xf numFmtId="0" fontId="15" fillId="0" borderId="0" xfId="0" applyNumberFormat="1" applyFont="1" applyBorder="1" applyAlignment="1">
      <alignment horizontal="centerContinuous"/>
    </xf>
    <xf numFmtId="0" fontId="11" fillId="4" borderId="26" xfId="0" applyNumberFormat="1" applyFont="1" applyFill="1" applyBorder="1" applyAlignment="1">
      <alignment horizontal="center" wrapText="1"/>
    </xf>
    <xf numFmtId="0" fontId="4" fillId="0" borderId="0" xfId="0" applyNumberFormat="1" applyFont="1" applyBorder="1" applyAlignment="1">
      <alignment horizontal="left"/>
    </xf>
    <xf numFmtId="0" fontId="3" fillId="5" borderId="30" xfId="0" applyFont="1" applyFill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10" fillId="6" borderId="1" xfId="0" applyFont="1" applyFill="1" applyBorder="1" applyAlignment="1"/>
    <xf numFmtId="0" fontId="6" fillId="6" borderId="32" xfId="0" applyNumberFormat="1" applyFont="1" applyFill="1" applyBorder="1" applyAlignment="1">
      <alignment horizontal="center"/>
    </xf>
    <xf numFmtId="49" fontId="16" fillId="6" borderId="32" xfId="0" applyNumberFormat="1" applyFont="1" applyFill="1" applyBorder="1" applyAlignment="1">
      <alignment horizontal="center"/>
    </xf>
    <xf numFmtId="0" fontId="16" fillId="6" borderId="33" xfId="0" applyNumberFormat="1" applyFont="1" applyFill="1" applyBorder="1" applyAlignment="1">
      <alignment horizontal="center"/>
    </xf>
    <xf numFmtId="49" fontId="6" fillId="6" borderId="33" xfId="0" applyNumberFormat="1" applyFont="1" applyFill="1" applyBorder="1" applyAlignment="1">
      <alignment horizontal="center"/>
    </xf>
    <xf numFmtId="0" fontId="33" fillId="6" borderId="33" xfId="0" applyNumberFormat="1" applyFont="1" applyFill="1" applyBorder="1" applyAlignment="1">
      <alignment horizontal="center"/>
    </xf>
    <xf numFmtId="0" fontId="6" fillId="6" borderId="34" xfId="0" applyNumberFormat="1" applyFont="1" applyFill="1" applyBorder="1" applyAlignment="1">
      <alignment horizontal="center"/>
    </xf>
    <xf numFmtId="0" fontId="13" fillId="6" borderId="1" xfId="0" applyFont="1" applyFill="1" applyBorder="1" applyAlignment="1"/>
    <xf numFmtId="49" fontId="23" fillId="6" borderId="32" xfId="0" applyNumberFormat="1" applyFont="1" applyFill="1" applyBorder="1" applyAlignment="1">
      <alignment horizontal="center"/>
    </xf>
    <xf numFmtId="0" fontId="23" fillId="6" borderId="33" xfId="0" applyNumberFormat="1" applyFont="1" applyFill="1" applyBorder="1" applyAlignment="1">
      <alignment horizontal="center"/>
    </xf>
    <xf numFmtId="0" fontId="10" fillId="7" borderId="1" xfId="0" applyFont="1" applyFill="1" applyBorder="1" applyAlignment="1"/>
    <xf numFmtId="0" fontId="6" fillId="7" borderId="32" xfId="0" applyNumberFormat="1" applyFont="1" applyFill="1" applyBorder="1" applyAlignment="1">
      <alignment horizontal="center"/>
    </xf>
    <xf numFmtId="49" fontId="16" fillId="7" borderId="32" xfId="0" applyNumberFormat="1" applyFont="1" applyFill="1" applyBorder="1" applyAlignment="1">
      <alignment horizontal="center"/>
    </xf>
    <xf numFmtId="0" fontId="16" fillId="7" borderId="33" xfId="0" applyNumberFormat="1" applyFont="1" applyFill="1" applyBorder="1" applyAlignment="1">
      <alignment horizontal="center"/>
    </xf>
    <xf numFmtId="49" fontId="6" fillId="7" borderId="33" xfId="0" applyNumberFormat="1" applyFont="1" applyFill="1" applyBorder="1" applyAlignment="1">
      <alignment horizontal="center"/>
    </xf>
    <xf numFmtId="0" fontId="6" fillId="7" borderId="34" xfId="0" applyNumberFormat="1" applyFont="1" applyFill="1" applyBorder="1" applyAlignment="1">
      <alignment horizontal="center"/>
    </xf>
    <xf numFmtId="0" fontId="13" fillId="7" borderId="1" xfId="0" applyFont="1" applyFill="1" applyBorder="1" applyAlignment="1"/>
    <xf numFmtId="0" fontId="23" fillId="7" borderId="33" xfId="0" applyNumberFormat="1" applyFont="1" applyFill="1" applyBorder="1" applyAlignment="1">
      <alignment horizontal="center"/>
    </xf>
    <xf numFmtId="49" fontId="23" fillId="8" borderId="32" xfId="0" applyNumberFormat="1" applyFont="1" applyFill="1" applyBorder="1" applyAlignment="1">
      <alignment horizontal="center"/>
    </xf>
    <xf numFmtId="0" fontId="23" fillId="8" borderId="33" xfId="0" applyNumberFormat="1" applyFont="1" applyFill="1" applyBorder="1" applyAlignment="1">
      <alignment horizontal="center"/>
    </xf>
    <xf numFmtId="0" fontId="5" fillId="0" borderId="35" xfId="0" applyFont="1" applyBorder="1" applyAlignment="1">
      <alignment horizontal="center"/>
    </xf>
    <xf numFmtId="49" fontId="6" fillId="0" borderId="35" xfId="0" applyNumberFormat="1" applyFont="1" applyBorder="1" applyAlignment="1">
      <alignment horizontal="center"/>
    </xf>
    <xf numFmtId="164" fontId="5" fillId="9" borderId="36" xfId="0" applyNumberFormat="1" applyFont="1" applyFill="1" applyBorder="1" applyAlignment="1">
      <alignment horizontal="center"/>
    </xf>
    <xf numFmtId="164" fontId="4" fillId="0" borderId="13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1" xfId="0" quotePrefix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2" fillId="6" borderId="1" xfId="0" applyFont="1" applyFill="1" applyBorder="1" applyAlignment="1"/>
    <xf numFmtId="49" fontId="24" fillId="6" borderId="32" xfId="0" applyNumberFormat="1" applyFont="1" applyFill="1" applyBorder="1" applyAlignment="1">
      <alignment horizontal="center"/>
    </xf>
    <xf numFmtId="0" fontId="24" fillId="6" borderId="33" xfId="0" applyNumberFormat="1" applyFont="1" applyFill="1" applyBorder="1" applyAlignment="1">
      <alignment horizontal="center"/>
    </xf>
    <xf numFmtId="0" fontId="6" fillId="0" borderId="32" xfId="0" applyNumberFormat="1" applyFont="1" applyFill="1" applyBorder="1" applyAlignment="1">
      <alignment horizontal="center"/>
    </xf>
    <xf numFmtId="49" fontId="6" fillId="0" borderId="33" xfId="0" applyNumberFormat="1" applyFont="1" applyFill="1" applyBorder="1" applyAlignment="1">
      <alignment horizontal="center"/>
    </xf>
    <xf numFmtId="0" fontId="6" fillId="0" borderId="34" xfId="0" applyNumberFormat="1" applyFont="1" applyFill="1" applyBorder="1" applyAlignment="1">
      <alignment horizontal="center"/>
    </xf>
    <xf numFmtId="0" fontId="13" fillId="0" borderId="1" xfId="0" applyFont="1" applyFill="1" applyBorder="1" applyAlignment="1"/>
    <xf numFmtId="49" fontId="23" fillId="0" borderId="32" xfId="0" applyNumberFormat="1" applyFont="1" applyFill="1" applyBorder="1" applyAlignment="1">
      <alignment horizontal="center"/>
    </xf>
    <xf numFmtId="0" fontId="23" fillId="0" borderId="33" xfId="0" applyNumberFormat="1" applyFont="1" applyFill="1" applyBorder="1" applyAlignment="1">
      <alignment horizontal="center"/>
    </xf>
    <xf numFmtId="0" fontId="13" fillId="0" borderId="33" xfId="0" applyNumberFormat="1" applyFont="1" applyFill="1" applyBorder="1" applyAlignment="1">
      <alignment horizontal="center"/>
    </xf>
    <xf numFmtId="0" fontId="7" fillId="0" borderId="1" xfId="0" applyFont="1" applyFill="1" applyBorder="1" applyAlignment="1"/>
    <xf numFmtId="49" fontId="17" fillId="0" borderId="32" xfId="0" applyNumberFormat="1" applyFont="1" applyFill="1" applyBorder="1" applyAlignment="1">
      <alignment horizontal="center"/>
    </xf>
    <xf numFmtId="0" fontId="17" fillId="0" borderId="33" xfId="0" applyNumberFormat="1" applyFont="1" applyFill="1" applyBorder="1" applyAlignment="1">
      <alignment horizontal="center"/>
    </xf>
    <xf numFmtId="0" fontId="22" fillId="0" borderId="1" xfId="0" applyFont="1" applyFill="1" applyBorder="1" applyAlignment="1"/>
    <xf numFmtId="49" fontId="28" fillId="0" borderId="32" xfId="0" applyNumberFormat="1" applyFont="1" applyFill="1" applyBorder="1" applyAlignment="1">
      <alignment horizontal="center"/>
    </xf>
    <xf numFmtId="0" fontId="28" fillId="0" borderId="33" xfId="0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36" fillId="0" borderId="38" xfId="0" applyFont="1" applyBorder="1" applyAlignment="1">
      <alignment horizontal="centerContinuous" wrapText="1"/>
    </xf>
    <xf numFmtId="0" fontId="15" fillId="0" borderId="39" xfId="0" applyFont="1" applyBorder="1" applyAlignment="1">
      <alignment horizontal="centerContinuous" wrapText="1"/>
    </xf>
    <xf numFmtId="0" fontId="15" fillId="0" borderId="40" xfId="0" applyFont="1" applyBorder="1" applyAlignment="1">
      <alignment horizontal="centerContinuous" wrapText="1"/>
    </xf>
    <xf numFmtId="0" fontId="37" fillId="0" borderId="41" xfId="0" applyFont="1" applyBorder="1" applyAlignment="1">
      <alignment horizontal="centerContinuous"/>
    </xf>
    <xf numFmtId="0" fontId="11" fillId="10" borderId="42" xfId="0" applyFont="1" applyFill="1" applyBorder="1" applyAlignment="1">
      <alignment horizontal="centerContinuous" wrapText="1"/>
    </xf>
    <xf numFmtId="0" fontId="11" fillId="10" borderId="43" xfId="0" applyFont="1" applyFill="1" applyBorder="1" applyAlignment="1">
      <alignment horizontal="center" wrapText="1"/>
    </xf>
    <xf numFmtId="0" fontId="11" fillId="10" borderId="44" xfId="0" applyFont="1" applyFill="1" applyBorder="1" applyAlignment="1">
      <alignment horizontal="center" wrapText="1"/>
    </xf>
    <xf numFmtId="0" fontId="10" fillId="0" borderId="1" xfId="0" applyFont="1" applyFill="1" applyBorder="1" applyAlignment="1"/>
    <xf numFmtId="49" fontId="16" fillId="0" borderId="32" xfId="0" applyNumberFormat="1" applyFont="1" applyFill="1" applyBorder="1" applyAlignment="1">
      <alignment horizontal="center"/>
    </xf>
    <xf numFmtId="0" fontId="16" fillId="0" borderId="33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Continuous"/>
    </xf>
    <xf numFmtId="0" fontId="21" fillId="4" borderId="45" xfId="0" applyFont="1" applyFill="1" applyBorder="1" applyAlignment="1">
      <alignment horizontal="center"/>
    </xf>
    <xf numFmtId="164" fontId="21" fillId="4" borderId="46" xfId="0" applyNumberFormat="1" applyFont="1" applyFill="1" applyBorder="1" applyAlignment="1">
      <alignment horizontal="center"/>
    </xf>
    <xf numFmtId="0" fontId="21" fillId="4" borderId="45" xfId="0" applyFont="1" applyFill="1" applyBorder="1" applyAlignment="1">
      <alignment horizontal="right"/>
    </xf>
    <xf numFmtId="0" fontId="21" fillId="4" borderId="47" xfId="0" applyFont="1" applyFill="1" applyBorder="1" applyAlignment="1"/>
    <xf numFmtId="0" fontId="4" fillId="0" borderId="48" xfId="0" applyFont="1" applyBorder="1" applyAlignment="1">
      <alignment horizontal="center" shrinkToFit="1"/>
    </xf>
    <xf numFmtId="164" fontId="4" fillId="0" borderId="49" xfId="0" applyNumberFormat="1" applyFont="1" applyBorder="1" applyAlignment="1">
      <alignment horizontal="center" shrinkToFit="1"/>
    </xf>
    <xf numFmtId="0" fontId="4" fillId="0" borderId="50" xfId="0" applyFont="1" applyBorder="1" applyAlignment="1">
      <alignment horizontal="left"/>
    </xf>
    <xf numFmtId="0" fontId="4" fillId="0" borderId="51" xfId="0" applyFont="1" applyBorder="1" applyAlignment="1">
      <alignment horizontal="left" shrinkToFit="1"/>
    </xf>
    <xf numFmtId="0" fontId="4" fillId="0" borderId="52" xfId="0" applyFont="1" applyBorder="1" applyAlignment="1">
      <alignment horizontal="center" shrinkToFit="1"/>
    </xf>
    <xf numFmtId="164" fontId="4" fillId="0" borderId="53" xfId="0" applyNumberFormat="1" applyFont="1" applyBorder="1" applyAlignment="1">
      <alignment horizontal="center" shrinkToFit="1"/>
    </xf>
    <xf numFmtId="0" fontId="4" fillId="0" borderId="54" xfId="0" applyFont="1" applyBorder="1" applyAlignment="1">
      <alignment horizontal="left"/>
    </xf>
    <xf numFmtId="0" fontId="4" fillId="0" borderId="55" xfId="0" applyFont="1" applyBorder="1" applyAlignment="1">
      <alignment horizontal="left" shrinkToFit="1"/>
    </xf>
    <xf numFmtId="0" fontId="4" fillId="0" borderId="56" xfId="0" applyFont="1" applyBorder="1" applyAlignment="1">
      <alignment horizontal="center" shrinkToFit="1"/>
    </xf>
    <xf numFmtId="164" fontId="4" fillId="0" borderId="57" xfId="0" applyNumberFormat="1" applyFont="1" applyBorder="1" applyAlignment="1">
      <alignment horizontal="center" shrinkToFit="1"/>
    </xf>
    <xf numFmtId="0" fontId="4" fillId="0" borderId="58" xfId="0" applyFont="1" applyBorder="1" applyAlignment="1">
      <alignment horizontal="left"/>
    </xf>
    <xf numFmtId="0" fontId="4" fillId="0" borderId="59" xfId="0" applyFont="1" applyBorder="1" applyAlignment="1">
      <alignment horizontal="left" shrinkToFit="1"/>
    </xf>
    <xf numFmtId="164" fontId="2" fillId="0" borderId="0" xfId="0" applyNumberFormat="1" applyFont="1" applyBorder="1" applyAlignment="1">
      <alignment horizontal="centerContinuous" shrinkToFit="1"/>
    </xf>
    <xf numFmtId="0" fontId="2" fillId="0" borderId="0" xfId="0" applyFont="1" applyBorder="1" applyAlignment="1">
      <alignment horizontal="centerContinuous" shrinkToFit="1"/>
    </xf>
    <xf numFmtId="0" fontId="2" fillId="0" borderId="0" xfId="0" applyFont="1" applyBorder="1" applyAlignment="1"/>
    <xf numFmtId="0" fontId="4" fillId="0" borderId="60" xfId="0" applyFont="1" applyBorder="1" applyAlignment="1">
      <alignment horizontal="left" shrinkToFit="1"/>
    </xf>
    <xf numFmtId="0" fontId="4" fillId="0" borderId="61" xfId="0" applyFont="1" applyBorder="1" applyAlignment="1">
      <alignment horizontal="left" shrinkToFit="1"/>
    </xf>
    <xf numFmtId="0" fontId="4" fillId="0" borderId="62" xfId="0" applyFont="1" applyBorder="1" applyAlignment="1">
      <alignment horizontal="center" shrinkToFit="1"/>
    </xf>
    <xf numFmtId="164" fontId="4" fillId="0" borderId="63" xfId="0" applyNumberFormat="1" applyFont="1" applyBorder="1" applyAlignment="1">
      <alignment horizontal="center" shrinkToFit="1"/>
    </xf>
    <xf numFmtId="0" fontId="4" fillId="0" borderId="64" xfId="0" applyFont="1" applyBorder="1" applyAlignment="1">
      <alignment horizontal="left"/>
    </xf>
    <xf numFmtId="164" fontId="4" fillId="0" borderId="65" xfId="0" applyNumberFormat="1" applyFont="1" applyBorder="1" applyAlignment="1">
      <alignment horizontal="center" shrinkToFit="1"/>
    </xf>
    <xf numFmtId="0" fontId="4" fillId="0" borderId="66" xfId="0" applyFont="1" applyBorder="1" applyAlignment="1">
      <alignment horizontal="left"/>
    </xf>
    <xf numFmtId="9" fontId="4" fillId="0" borderId="14" xfId="0" applyNumberFormat="1" applyFont="1" applyBorder="1" applyAlignment="1">
      <alignment horizontal="center"/>
    </xf>
    <xf numFmtId="0" fontId="12" fillId="0" borderId="1" xfId="0" applyFont="1" applyFill="1" applyBorder="1" applyAlignment="1"/>
    <xf numFmtId="49" fontId="24" fillId="0" borderId="32" xfId="0" applyNumberFormat="1" applyFont="1" applyFill="1" applyBorder="1" applyAlignment="1">
      <alignment horizontal="center"/>
    </xf>
    <xf numFmtId="0" fontId="24" fillId="0" borderId="33" xfId="0" applyNumberFormat="1" applyFont="1" applyFill="1" applyBorder="1" applyAlignment="1">
      <alignment horizontal="center"/>
    </xf>
    <xf numFmtId="0" fontId="12" fillId="0" borderId="33" xfId="0" applyNumberFormat="1" applyFont="1" applyFill="1" applyBorder="1" applyAlignment="1">
      <alignment horizontal="center"/>
    </xf>
    <xf numFmtId="0" fontId="22" fillId="0" borderId="33" xfId="0" applyNumberFormat="1" applyFont="1" applyFill="1" applyBorder="1" applyAlignment="1">
      <alignment horizontal="center"/>
    </xf>
    <xf numFmtId="0" fontId="6" fillId="5" borderId="32" xfId="0" applyNumberFormat="1" applyFont="1" applyFill="1" applyBorder="1" applyAlignment="1">
      <alignment horizontal="center"/>
    </xf>
    <xf numFmtId="49" fontId="6" fillId="5" borderId="33" xfId="0" applyNumberFormat="1" applyFont="1" applyFill="1" applyBorder="1" applyAlignment="1">
      <alignment horizontal="center"/>
    </xf>
    <xf numFmtId="0" fontId="6" fillId="5" borderId="34" xfId="0" applyNumberFormat="1" applyFont="1" applyFill="1" applyBorder="1" applyAlignment="1">
      <alignment horizontal="center"/>
    </xf>
    <xf numFmtId="0" fontId="10" fillId="5" borderId="1" xfId="0" applyFont="1" applyFill="1" applyBorder="1" applyAlignment="1"/>
    <xf numFmtId="49" fontId="16" fillId="5" borderId="32" xfId="0" applyNumberFormat="1" applyFont="1" applyFill="1" applyBorder="1" applyAlignment="1">
      <alignment horizontal="center"/>
    </xf>
    <xf numFmtId="0" fontId="16" fillId="5" borderId="33" xfId="0" applyNumberFormat="1" applyFont="1" applyFill="1" applyBorder="1" applyAlignment="1">
      <alignment horizontal="center"/>
    </xf>
    <xf numFmtId="0" fontId="12" fillId="5" borderId="1" xfId="0" applyFont="1" applyFill="1" applyBorder="1" applyAlignment="1"/>
    <xf numFmtId="49" fontId="24" fillId="5" borderId="32" xfId="0" applyNumberFormat="1" applyFont="1" applyFill="1" applyBorder="1" applyAlignment="1">
      <alignment horizontal="center"/>
    </xf>
    <xf numFmtId="0" fontId="24" fillId="5" borderId="33" xfId="0" applyNumberFormat="1" applyFont="1" applyFill="1" applyBorder="1" applyAlignment="1">
      <alignment horizontal="center"/>
    </xf>
    <xf numFmtId="0" fontId="6" fillId="0" borderId="33" xfId="0" applyNumberFormat="1" applyFont="1" applyFill="1" applyBorder="1" applyAlignment="1">
      <alignment horizontal="center"/>
    </xf>
    <xf numFmtId="0" fontId="6" fillId="0" borderId="71" xfId="0" applyFont="1" applyFill="1" applyBorder="1" applyAlignment="1">
      <alignment horizontal="centerContinuous"/>
    </xf>
    <xf numFmtId="0" fontId="6" fillId="0" borderId="70" xfId="0" applyFont="1" applyBorder="1" applyAlignment="1">
      <alignment horizontal="center"/>
    </xf>
    <xf numFmtId="0" fontId="12" fillId="7" borderId="8" xfId="0" applyFont="1" applyFill="1" applyBorder="1" applyAlignment="1"/>
    <xf numFmtId="0" fontId="6" fillId="7" borderId="67" xfId="0" applyNumberFormat="1" applyFont="1" applyFill="1" applyBorder="1" applyAlignment="1">
      <alignment horizontal="center"/>
    </xf>
    <xf numFmtId="49" fontId="24" fillId="7" borderId="67" xfId="0" applyNumberFormat="1" applyFont="1" applyFill="1" applyBorder="1" applyAlignment="1">
      <alignment horizontal="center"/>
    </xf>
    <xf numFmtId="0" fontId="24" fillId="7" borderId="68" xfId="0" applyNumberFormat="1" applyFont="1" applyFill="1" applyBorder="1" applyAlignment="1">
      <alignment horizontal="center"/>
    </xf>
    <xf numFmtId="49" fontId="6" fillId="7" borderId="68" xfId="0" applyNumberFormat="1" applyFont="1" applyFill="1" applyBorder="1" applyAlignment="1">
      <alignment horizontal="center"/>
    </xf>
    <xf numFmtId="0" fontId="6" fillId="7" borderId="69" xfId="0" applyNumberFormat="1" applyFont="1" applyFill="1" applyBorder="1" applyAlignment="1">
      <alignment horizontal="center"/>
    </xf>
    <xf numFmtId="0" fontId="4" fillId="0" borderId="14" xfId="0" quotePrefix="1" applyFont="1" applyBorder="1" applyAlignment="1">
      <alignment horizontal="center"/>
    </xf>
    <xf numFmtId="0" fontId="4" fillId="0" borderId="13" xfId="0" quotePrefix="1" applyFont="1" applyBorder="1" applyAlignment="1">
      <alignment horizontal="center"/>
    </xf>
    <xf numFmtId="9" fontId="4" fillId="0" borderId="13" xfId="0" applyNumberFormat="1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49" fontId="4" fillId="0" borderId="73" xfId="0" applyNumberFormat="1" applyFont="1" applyBorder="1" applyAlignment="1">
      <alignment horizontal="center"/>
    </xf>
    <xf numFmtId="164" fontId="4" fillId="0" borderId="73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27" fillId="0" borderId="71" xfId="0" applyFont="1" applyFill="1" applyBorder="1" applyAlignment="1">
      <alignment horizontal="centerContinuous" shrinkToFit="1"/>
    </xf>
    <xf numFmtId="49" fontId="5" fillId="11" borderId="76" xfId="0" applyNumberFormat="1" applyFont="1" applyFill="1" applyBorder="1" applyAlignment="1">
      <alignment horizontal="center"/>
    </xf>
    <xf numFmtId="0" fontId="3" fillId="0" borderId="77" xfId="0" applyFont="1" applyBorder="1" applyAlignment="1">
      <alignment horizontal="center"/>
    </xf>
    <xf numFmtId="0" fontId="6" fillId="0" borderId="42" xfId="0" applyFont="1" applyBorder="1" applyAlignment="1">
      <alignment horizontal="center" shrinkToFit="1"/>
    </xf>
    <xf numFmtId="0" fontId="4" fillId="0" borderId="62" xfId="0" applyFont="1" applyFill="1" applyBorder="1" applyAlignment="1">
      <alignment horizontal="center" shrinkToFit="1"/>
    </xf>
    <xf numFmtId="164" fontId="4" fillId="0" borderId="63" xfId="0" applyNumberFormat="1" applyFont="1" applyFill="1" applyBorder="1" applyAlignment="1">
      <alignment horizontal="center" shrinkToFit="1"/>
    </xf>
    <xf numFmtId="49" fontId="6" fillId="0" borderId="34" xfId="0" applyNumberFormat="1" applyFont="1" applyFill="1" applyBorder="1" applyAlignment="1">
      <alignment horizontal="center" vertical="center" shrinkToFit="1"/>
    </xf>
    <xf numFmtId="0" fontId="45" fillId="5" borderId="8" xfId="0" applyFont="1" applyFill="1" applyBorder="1" applyAlignment="1">
      <alignment horizontal="centerContinuous"/>
    </xf>
    <xf numFmtId="0" fontId="4" fillId="5" borderId="78" xfId="0" applyFont="1" applyFill="1" applyBorder="1" applyAlignment="1">
      <alignment horizontal="centerContinuous"/>
    </xf>
    <xf numFmtId="0" fontId="4" fillId="5" borderId="68" xfId="0" applyFont="1" applyFill="1" applyBorder="1" applyAlignment="1">
      <alignment horizontal="centerContinuous"/>
    </xf>
    <xf numFmtId="164" fontId="4" fillId="5" borderId="67" xfId="0" applyNumberFormat="1" applyFont="1" applyFill="1" applyBorder="1" applyAlignment="1">
      <alignment horizontal="center"/>
    </xf>
    <xf numFmtId="0" fontId="45" fillId="5" borderId="69" xfId="0" applyFont="1" applyFill="1" applyBorder="1" applyAlignment="1">
      <alignment horizontal="center" shrinkToFit="1"/>
    </xf>
    <xf numFmtId="0" fontId="3" fillId="0" borderId="12" xfId="0" applyFont="1" applyFill="1" applyBorder="1" applyAlignment="1">
      <alignment horizont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Fill="1" applyBorder="1" applyAlignment="1">
      <alignment horizontal="centerContinuous"/>
    </xf>
    <xf numFmtId="0" fontId="4" fillId="0" borderId="3" xfId="0" applyFont="1" applyFill="1" applyBorder="1" applyAlignment="1">
      <alignment horizontal="centerContinuous"/>
    </xf>
    <xf numFmtId="164" fontId="4" fillId="0" borderId="11" xfId="0" applyNumberFormat="1" applyFont="1" applyFill="1" applyBorder="1" applyAlignment="1">
      <alignment horizontal="center"/>
    </xf>
    <xf numFmtId="0" fontId="4" fillId="0" borderId="81" xfId="0" applyFont="1" applyFill="1" applyBorder="1" applyAlignment="1">
      <alignment horizontal="center"/>
    </xf>
    <xf numFmtId="0" fontId="45" fillId="0" borderId="82" xfId="0" applyFont="1" applyFill="1" applyBorder="1" applyAlignment="1">
      <alignment horizontal="centerContinuous"/>
    </xf>
    <xf numFmtId="0" fontId="38" fillId="0" borderId="83" xfId="0" applyFont="1" applyFill="1" applyBorder="1" applyAlignment="1">
      <alignment horizontal="centerContinuous"/>
    </xf>
    <xf numFmtId="0" fontId="39" fillId="0" borderId="84" xfId="0" applyNumberFormat="1" applyFont="1" applyBorder="1" applyAlignment="1">
      <alignment horizontal="center"/>
    </xf>
    <xf numFmtId="49" fontId="6" fillId="0" borderId="85" xfId="0" applyNumberFormat="1" applyFont="1" applyFill="1" applyBorder="1" applyAlignment="1">
      <alignment horizontal="center"/>
    </xf>
    <xf numFmtId="0" fontId="40" fillId="0" borderId="79" xfId="0" applyNumberFormat="1" applyFont="1" applyFill="1" applyBorder="1" applyAlignment="1">
      <alignment horizontal="centerContinuous"/>
    </xf>
    <xf numFmtId="0" fontId="39" fillId="0" borderId="11" xfId="0" applyNumberFormat="1" applyFont="1" applyBorder="1" applyAlignment="1">
      <alignment horizontal="center"/>
    </xf>
    <xf numFmtId="49" fontId="6" fillId="0" borderId="81" xfId="0" applyNumberFormat="1" applyFont="1" applyBorder="1" applyAlignment="1">
      <alignment horizontal="center"/>
    </xf>
    <xf numFmtId="0" fontId="41" fillId="0" borderId="12" xfId="0" applyNumberFormat="1" applyFont="1" applyFill="1" applyBorder="1" applyAlignment="1">
      <alignment horizontal="centerContinuous"/>
    </xf>
    <xf numFmtId="0" fontId="39" fillId="0" borderId="13" xfId="0" applyNumberFormat="1" applyFont="1" applyBorder="1" applyAlignment="1">
      <alignment horizontal="center"/>
    </xf>
    <xf numFmtId="49" fontId="6" fillId="0" borderId="76" xfId="0" applyNumberFormat="1" applyFont="1" applyFill="1" applyBorder="1" applyAlignment="1">
      <alignment horizontal="center" shrinkToFit="1"/>
    </xf>
    <xf numFmtId="0" fontId="48" fillId="0" borderId="41" xfId="0" applyFont="1" applyBorder="1" applyAlignment="1">
      <alignment horizontal="centerContinuous" vertical="center" wrapText="1"/>
    </xf>
    <xf numFmtId="0" fontId="6" fillId="0" borderId="75" xfId="0" applyFont="1" applyFill="1" applyBorder="1" applyAlignment="1">
      <alignment horizontal="centerContinuous"/>
    </xf>
    <xf numFmtId="0" fontId="6" fillId="0" borderId="34" xfId="0" quotePrefix="1" applyNumberFormat="1" applyFont="1" applyFill="1" applyBorder="1" applyAlignment="1">
      <alignment horizontal="center"/>
    </xf>
    <xf numFmtId="0" fontId="6" fillId="0" borderId="71" xfId="0" quotePrefix="1" applyFont="1" applyFill="1" applyBorder="1" applyAlignment="1">
      <alignment horizontal="centerContinuous"/>
    </xf>
    <xf numFmtId="0" fontId="5" fillId="5" borderId="87" xfId="0" applyFont="1" applyFill="1" applyBorder="1" applyAlignment="1">
      <alignment horizontal="right"/>
    </xf>
    <xf numFmtId="0" fontId="5" fillId="5" borderId="88" xfId="0" applyFont="1" applyFill="1" applyBorder="1" applyAlignment="1">
      <alignment horizontal="right"/>
    </xf>
    <xf numFmtId="0" fontId="5" fillId="5" borderId="89" xfId="0" applyFont="1" applyFill="1" applyBorder="1" applyAlignment="1">
      <alignment horizontal="right"/>
    </xf>
    <xf numFmtId="0" fontId="43" fillId="5" borderId="90" xfId="0" applyFont="1" applyFill="1" applyBorder="1" applyAlignment="1">
      <alignment horizontal="right"/>
    </xf>
    <xf numFmtId="0" fontId="7" fillId="5" borderId="88" xfId="0" applyFont="1" applyFill="1" applyBorder="1" applyAlignment="1">
      <alignment horizontal="right"/>
    </xf>
    <xf numFmtId="0" fontId="10" fillId="5" borderId="88" xfId="0" applyFont="1" applyFill="1" applyBorder="1" applyAlignment="1">
      <alignment horizontal="right"/>
    </xf>
    <xf numFmtId="0" fontId="10" fillId="5" borderId="89" xfId="0" applyFont="1" applyFill="1" applyBorder="1" applyAlignment="1">
      <alignment horizontal="right"/>
    </xf>
    <xf numFmtId="0" fontId="42" fillId="0" borderId="41" xfId="0" applyFont="1" applyBorder="1" applyAlignment="1">
      <alignment horizontal="centerContinuous" vertical="center" wrapText="1"/>
    </xf>
    <xf numFmtId="0" fontId="6" fillId="0" borderId="91" xfId="0" applyFont="1" applyFill="1" applyBorder="1" applyAlignment="1">
      <alignment horizontal="centerContinuous"/>
    </xf>
    <xf numFmtId="0" fontId="47" fillId="0" borderId="41" xfId="0" applyFont="1" applyBorder="1" applyAlignment="1">
      <alignment horizontal="centerContinuous" vertical="center" wrapText="1"/>
    </xf>
    <xf numFmtId="0" fontId="21" fillId="3" borderId="24" xfId="0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29" xfId="0" applyNumberFormat="1" applyFont="1" applyFill="1" applyBorder="1" applyAlignment="1">
      <alignment horizontal="center"/>
    </xf>
    <xf numFmtId="0" fontId="21" fillId="3" borderId="92" xfId="0" applyFont="1" applyFill="1" applyBorder="1" applyAlignment="1">
      <alignment horizontal="centerContinuous"/>
    </xf>
    <xf numFmtId="164" fontId="4" fillId="0" borderId="93" xfId="0" applyNumberFormat="1" applyFont="1" applyFill="1" applyBorder="1" applyAlignment="1">
      <alignment horizontal="centerContinuous"/>
    </xf>
    <xf numFmtId="0" fontId="4" fillId="0" borderId="94" xfId="0" quotePrefix="1" applyFont="1" applyBorder="1" applyAlignment="1">
      <alignment horizontal="centerContinuous"/>
    </xf>
    <xf numFmtId="164" fontId="4" fillId="0" borderId="29" xfId="0" applyNumberFormat="1" applyFont="1" applyBorder="1" applyAlignment="1">
      <alignment horizontal="centerContinuous"/>
    </xf>
    <xf numFmtId="0" fontId="4" fillId="0" borderId="95" xfId="0" applyFont="1" applyBorder="1" applyAlignment="1">
      <alignment horizontal="centerContinuous"/>
    </xf>
    <xf numFmtId="49" fontId="4" fillId="0" borderId="96" xfId="0" applyNumberFormat="1" applyFont="1" applyFill="1" applyBorder="1" applyAlignment="1">
      <alignment horizontal="center"/>
    </xf>
    <xf numFmtId="0" fontId="4" fillId="0" borderId="81" xfId="0" applyFont="1" applyBorder="1" applyAlignment="1">
      <alignment horizontal="center" vertical="center"/>
    </xf>
    <xf numFmtId="0" fontId="4" fillId="0" borderId="76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67" xfId="0" applyFont="1" applyFill="1" applyBorder="1" applyAlignment="1">
      <alignment horizontal="center"/>
    </xf>
    <xf numFmtId="49" fontId="4" fillId="0" borderId="67" xfId="0" applyNumberFormat="1" applyFont="1" applyFill="1" applyBorder="1" applyAlignment="1">
      <alignment horizontal="center"/>
    </xf>
    <xf numFmtId="164" fontId="4" fillId="0" borderId="67" xfId="0" applyNumberFormat="1" applyFont="1" applyFill="1" applyBorder="1" applyAlignment="1">
      <alignment horizontal="center"/>
    </xf>
    <xf numFmtId="164" fontId="4" fillId="0" borderId="68" xfId="0" applyNumberFormat="1" applyFont="1" applyFill="1" applyBorder="1" applyAlignment="1">
      <alignment horizontal="center"/>
    </xf>
    <xf numFmtId="0" fontId="4" fillId="0" borderId="69" xfId="0" quotePrefix="1" applyFont="1" applyFill="1" applyBorder="1" applyAlignment="1">
      <alignment horizontal="center"/>
    </xf>
    <xf numFmtId="164" fontId="4" fillId="0" borderId="57" xfId="0" applyNumberFormat="1" applyFont="1" applyFill="1" applyBorder="1" applyAlignment="1">
      <alignment horizontal="center" shrinkToFit="1"/>
    </xf>
    <xf numFmtId="0" fontId="4" fillId="0" borderId="58" xfId="0" applyFont="1" applyFill="1" applyBorder="1" applyAlignment="1">
      <alignment horizontal="left"/>
    </xf>
    <xf numFmtId="0" fontId="49" fillId="0" borderId="29" xfId="0" applyFont="1" applyBorder="1" applyAlignment="1">
      <alignment horizontal="center"/>
    </xf>
    <xf numFmtId="0" fontId="6" fillId="0" borderId="75" xfId="0" quotePrefix="1" applyFont="1" applyFill="1" applyBorder="1" applyAlignment="1">
      <alignment horizontal="centerContinuous"/>
    </xf>
    <xf numFmtId="0" fontId="6" fillId="0" borderId="86" xfId="0" applyFont="1" applyFill="1" applyBorder="1" applyAlignment="1">
      <alignment horizontal="centerContinuous"/>
    </xf>
    <xf numFmtId="0" fontId="17" fillId="0" borderId="86" xfId="0" applyFont="1" applyFill="1" applyBorder="1" applyAlignment="1">
      <alignment horizontal="center" shrinkToFit="1"/>
    </xf>
    <xf numFmtId="0" fontId="4" fillId="0" borderId="14" xfId="0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164" fontId="4" fillId="0" borderId="14" xfId="0" applyNumberFormat="1" applyFont="1" applyBorder="1" applyAlignment="1">
      <alignment horizontal="center" vertical="center"/>
    </xf>
    <xf numFmtId="164" fontId="4" fillId="0" borderId="93" xfId="0" applyNumberFormat="1" applyFont="1" applyBorder="1" applyAlignment="1">
      <alignment horizontal="center" vertical="center"/>
    </xf>
    <xf numFmtId="0" fontId="4" fillId="0" borderId="97" xfId="0" quotePrefix="1" applyFont="1" applyBorder="1" applyAlignment="1">
      <alignment horizontal="center" vertical="center"/>
    </xf>
    <xf numFmtId="0" fontId="45" fillId="0" borderId="14" xfId="0" quotePrefix="1" applyFont="1" applyBorder="1" applyAlignment="1">
      <alignment horizontal="center" vertical="center" wrapText="1"/>
    </xf>
    <xf numFmtId="49" fontId="45" fillId="0" borderId="14" xfId="2" applyNumberFormat="1" applyFont="1" applyBorder="1" applyAlignment="1">
      <alignment horizontal="center" vertical="center"/>
    </xf>
    <xf numFmtId="49" fontId="45" fillId="0" borderId="13" xfId="2" applyNumberFormat="1" applyFont="1" applyFill="1" applyBorder="1" applyAlignment="1">
      <alignment horizontal="center"/>
    </xf>
    <xf numFmtId="0" fontId="45" fillId="0" borderId="13" xfId="0" applyFont="1" applyFill="1" applyBorder="1" applyAlignment="1">
      <alignment horizontal="center"/>
    </xf>
    <xf numFmtId="49" fontId="5" fillId="12" borderId="98" xfId="0" applyNumberFormat="1" applyFont="1" applyFill="1" applyBorder="1" applyAlignment="1">
      <alignment horizontal="centerContinuous"/>
    </xf>
    <xf numFmtId="49" fontId="5" fillId="11" borderId="3" xfId="0" applyNumberFormat="1" applyFont="1" applyFill="1" applyBorder="1" applyAlignment="1">
      <alignment horizontal="centerContinuous"/>
    </xf>
    <xf numFmtId="49" fontId="11" fillId="10" borderId="29" xfId="0" applyNumberFormat="1" applyFont="1" applyFill="1" applyBorder="1" applyAlignment="1">
      <alignment horizontal="centerContinuous"/>
    </xf>
    <xf numFmtId="0" fontId="9" fillId="5" borderId="99" xfId="0" applyFont="1" applyFill="1" applyBorder="1" applyAlignment="1">
      <alignment horizontal="right"/>
    </xf>
    <xf numFmtId="0" fontId="9" fillId="5" borderId="88" xfId="0" applyFont="1" applyFill="1" applyBorder="1" applyAlignment="1">
      <alignment horizontal="right"/>
    </xf>
    <xf numFmtId="0" fontId="50" fillId="0" borderId="71" xfId="0" applyFont="1" applyFill="1" applyBorder="1" applyAlignment="1">
      <alignment horizontal="center" shrinkToFit="1"/>
    </xf>
    <xf numFmtId="0" fontId="17" fillId="0" borderId="71" xfId="0" applyFont="1" applyFill="1" applyBorder="1" applyAlignment="1">
      <alignment horizontal="centerContinuous"/>
    </xf>
    <xf numFmtId="0" fontId="51" fillId="0" borderId="28" xfId="3" applyFont="1" applyBorder="1" applyAlignment="1">
      <alignment horizontal="centerContinuous" wrapText="1"/>
    </xf>
    <xf numFmtId="0" fontId="15" fillId="0" borderId="0" xfId="3" applyFont="1" applyBorder="1" applyAlignment="1">
      <alignment horizontal="centerContinuous" wrapText="1"/>
    </xf>
    <xf numFmtId="0" fontId="4" fillId="0" borderId="0" xfId="3" applyFont="1" applyBorder="1" applyAlignment="1">
      <alignment wrapText="1"/>
    </xf>
    <xf numFmtId="0" fontId="11" fillId="11" borderId="25" xfId="3" applyFont="1" applyFill="1" applyBorder="1" applyAlignment="1">
      <alignment horizontal="centerContinuous" wrapText="1"/>
    </xf>
    <xf numFmtId="0" fontId="11" fillId="11" borderId="26" xfId="3" applyFont="1" applyFill="1" applyBorder="1" applyAlignment="1">
      <alignment horizontal="center" wrapText="1"/>
    </xf>
    <xf numFmtId="0" fontId="21" fillId="11" borderId="26" xfId="3" applyFont="1" applyFill="1" applyBorder="1" applyAlignment="1">
      <alignment horizontal="center" wrapText="1"/>
    </xf>
    <xf numFmtId="0" fontId="11" fillId="11" borderId="27" xfId="3" applyFont="1" applyFill="1" applyBorder="1" applyAlignment="1">
      <alignment horizontal="centerContinuous" wrapText="1"/>
    </xf>
    <xf numFmtId="0" fontId="3" fillId="0" borderId="0" xfId="3" applyFont="1" applyBorder="1" applyAlignment="1">
      <alignment wrapText="1"/>
    </xf>
    <xf numFmtId="0" fontId="49" fillId="0" borderId="1" xfId="3" applyFont="1" applyBorder="1" applyAlignment="1">
      <alignment horizontal="center" shrinkToFit="1"/>
    </xf>
    <xf numFmtId="0" fontId="6" fillId="0" borderId="32" xfId="3" applyFont="1" applyBorder="1" applyAlignment="1">
      <alignment horizontal="center" wrapText="1"/>
    </xf>
    <xf numFmtId="0" fontId="6" fillId="0" borderId="32" xfId="3" applyFont="1" applyFill="1" applyBorder="1" applyAlignment="1">
      <alignment horizontal="center" vertical="center" shrinkToFit="1"/>
    </xf>
    <xf numFmtId="9" fontId="6" fillId="0" borderId="33" xfId="4" applyFont="1" applyFill="1" applyBorder="1" applyAlignment="1">
      <alignment horizontal="center" vertical="center" shrinkToFit="1"/>
    </xf>
    <xf numFmtId="0" fontId="4" fillId="0" borderId="33" xfId="4" applyNumberFormat="1" applyFont="1" applyFill="1" applyBorder="1" applyAlignment="1">
      <alignment horizontal="center" vertical="center" shrinkToFit="1"/>
    </xf>
    <xf numFmtId="0" fontId="6" fillId="0" borderId="33" xfId="4" applyNumberFormat="1" applyFont="1" applyFill="1" applyBorder="1" applyAlignment="1">
      <alignment horizontal="center" vertical="center" shrinkToFit="1"/>
    </xf>
    <xf numFmtId="49" fontId="6" fillId="0" borderId="34" xfId="3" applyNumberFormat="1" applyFont="1" applyFill="1" applyBorder="1" applyAlignment="1">
      <alignment horizontal="center" vertical="center" wrapText="1"/>
    </xf>
    <xf numFmtId="9" fontId="6" fillId="0" borderId="32" xfId="4" applyFont="1" applyFill="1" applyBorder="1" applyAlignment="1">
      <alignment horizontal="center" shrinkToFit="1"/>
    </xf>
    <xf numFmtId="0" fontId="4" fillId="0" borderId="33" xfId="3" applyFont="1" applyFill="1" applyBorder="1" applyAlignment="1">
      <alignment horizontal="center" wrapText="1"/>
    </xf>
    <xf numFmtId="0" fontId="4" fillId="0" borderId="33" xfId="4" applyNumberFormat="1" applyFont="1" applyFill="1" applyBorder="1" applyAlignment="1">
      <alignment horizontal="center" shrinkToFit="1"/>
    </xf>
    <xf numFmtId="0" fontId="6" fillId="0" borderId="33" xfId="4" applyNumberFormat="1" applyFont="1" applyFill="1" applyBorder="1" applyAlignment="1">
      <alignment horizontal="center" shrinkToFit="1"/>
    </xf>
    <xf numFmtId="0" fontId="6" fillId="0" borderId="34" xfId="3" applyNumberFormat="1" applyFont="1" applyFill="1" applyBorder="1" applyAlignment="1">
      <alignment horizontal="center" wrapText="1"/>
    </xf>
    <xf numFmtId="0" fontId="6" fillId="0" borderId="32" xfId="3" applyFont="1" applyBorder="1" applyAlignment="1">
      <alignment horizontal="center" vertical="center" wrapText="1"/>
    </xf>
    <xf numFmtId="0" fontId="49" fillId="0" borderId="42" xfId="3" applyFont="1" applyBorder="1" applyAlignment="1">
      <alignment horizontal="center" shrinkToFit="1"/>
    </xf>
    <xf numFmtId="0" fontId="6" fillId="0" borderId="70" xfId="3" applyFont="1" applyBorder="1" applyAlignment="1">
      <alignment horizontal="center" wrapText="1"/>
    </xf>
    <xf numFmtId="0" fontId="6" fillId="0" borderId="70" xfId="3" applyFont="1" applyBorder="1" applyAlignment="1">
      <alignment horizontal="center" vertical="center" shrinkToFit="1"/>
    </xf>
    <xf numFmtId="9" fontId="6" fillId="0" borderId="16" xfId="4" applyFont="1" applyBorder="1" applyAlignment="1">
      <alignment horizontal="center" vertical="center" shrinkToFit="1"/>
    </xf>
    <xf numFmtId="0" fontId="6" fillId="0" borderId="16" xfId="4" applyNumberFormat="1" applyFont="1" applyBorder="1" applyAlignment="1">
      <alignment horizontal="center" shrinkToFit="1"/>
    </xf>
    <xf numFmtId="0" fontId="6" fillId="0" borderId="16" xfId="4" applyNumberFormat="1" applyFont="1" applyBorder="1" applyAlignment="1">
      <alignment horizontal="center" vertical="center" shrinkToFit="1"/>
    </xf>
    <xf numFmtId="49" fontId="6" fillId="0" borderId="37" xfId="3" applyNumberFormat="1" applyFont="1" applyBorder="1" applyAlignment="1">
      <alignment horizontal="center" vertical="center" wrapText="1"/>
    </xf>
    <xf numFmtId="9" fontId="6" fillId="0" borderId="32" xfId="4" applyFont="1" applyFill="1" applyBorder="1" applyAlignment="1">
      <alignment horizontal="center" vertical="center" shrinkToFit="1"/>
    </xf>
    <xf numFmtId="0" fontId="49" fillId="0" borderId="8" xfId="3" applyFont="1" applyBorder="1" applyAlignment="1">
      <alignment horizontal="center" shrinkToFit="1"/>
    </xf>
    <xf numFmtId="0" fontId="6" fillId="0" borderId="67" xfId="3" applyFont="1" applyBorder="1" applyAlignment="1">
      <alignment horizontal="center" vertical="center" wrapText="1"/>
    </xf>
    <xf numFmtId="9" fontId="6" fillId="0" borderId="67" xfId="4" applyFont="1" applyFill="1" applyBorder="1" applyAlignment="1">
      <alignment horizontal="center" shrinkToFit="1"/>
    </xf>
    <xf numFmtId="9" fontId="6" fillId="0" borderId="68" xfId="4" applyFont="1" applyFill="1" applyBorder="1" applyAlignment="1">
      <alignment horizontal="center" vertical="center" shrinkToFit="1"/>
    </xf>
    <xf numFmtId="0" fontId="6" fillId="0" borderId="68" xfId="4" applyNumberFormat="1" applyFont="1" applyFill="1" applyBorder="1" applyAlignment="1">
      <alignment horizontal="center" shrinkToFit="1"/>
    </xf>
    <xf numFmtId="0" fontId="6" fillId="0" borderId="69" xfId="3" applyNumberFormat="1" applyFont="1" applyFill="1" applyBorder="1" applyAlignment="1">
      <alignment horizontal="center" wrapText="1"/>
    </xf>
    <xf numFmtId="0" fontId="52" fillId="0" borderId="0" xfId="3" applyFont="1" applyFill="1" applyBorder="1" applyAlignment="1">
      <alignment wrapText="1"/>
    </xf>
    <xf numFmtId="0" fontId="6" fillId="0" borderId="0" xfId="3" applyFont="1" applyFill="1" applyBorder="1" applyAlignment="1">
      <alignment horizontal="center" wrapText="1"/>
    </xf>
    <xf numFmtId="9" fontId="6" fillId="0" borderId="0" xfId="4" applyFont="1" applyFill="1" applyBorder="1" applyAlignment="1">
      <alignment horizontal="center" wrapText="1"/>
    </xf>
    <xf numFmtId="0" fontId="6" fillId="0" borderId="0" xfId="3" applyNumberFormat="1" applyFont="1" applyFill="1" applyBorder="1" applyAlignment="1">
      <alignment wrapText="1"/>
    </xf>
    <xf numFmtId="0" fontId="3" fillId="0" borderId="0" xfId="3" applyFont="1" applyBorder="1" applyAlignment="1">
      <alignment horizontal="right" wrapText="1"/>
    </xf>
    <xf numFmtId="0" fontId="4" fillId="0" borderId="0" xfId="3" applyFont="1" applyBorder="1" applyAlignment="1">
      <alignment horizontal="left" wrapText="1"/>
    </xf>
    <xf numFmtId="0" fontId="6" fillId="0" borderId="82" xfId="0" applyFont="1" applyBorder="1" applyAlignment="1">
      <alignment horizontal="center" shrinkToFit="1"/>
    </xf>
    <xf numFmtId="0" fontId="6" fillId="0" borderId="11" xfId="0" applyFont="1" applyBorder="1" applyAlignment="1">
      <alignment horizontal="center"/>
    </xf>
    <xf numFmtId="0" fontId="6" fillId="9" borderId="81" xfId="4" applyNumberFormat="1" applyFont="1" applyFill="1" applyBorder="1" applyAlignment="1">
      <alignment horizontal="center" shrinkToFit="1"/>
    </xf>
    <xf numFmtId="0" fontId="6" fillId="9" borderId="37" xfId="4" applyNumberFormat="1" applyFont="1" applyFill="1" applyBorder="1" applyAlignment="1">
      <alignment horizontal="center" shrinkToFit="1"/>
    </xf>
    <xf numFmtId="0" fontId="6" fillId="5" borderId="42" xfId="0" applyFont="1" applyFill="1" applyBorder="1" applyAlignment="1">
      <alignment horizontal="center" shrinkToFit="1"/>
    </xf>
    <xf numFmtId="0" fontId="6" fillId="5" borderId="70" xfId="0" applyFont="1" applyFill="1" applyBorder="1" applyAlignment="1">
      <alignment horizontal="center"/>
    </xf>
    <xf numFmtId="0" fontId="6" fillId="5" borderId="37" xfId="4" applyNumberFormat="1" applyFont="1" applyFill="1" applyBorder="1" applyAlignment="1">
      <alignment horizontal="center" shrinkToFit="1"/>
    </xf>
    <xf numFmtId="0" fontId="6" fillId="5" borderId="8" xfId="0" applyFont="1" applyFill="1" applyBorder="1" applyAlignment="1">
      <alignment horizontal="center" shrinkToFit="1"/>
    </xf>
    <xf numFmtId="0" fontId="6" fillId="5" borderId="67" xfId="0" applyFont="1" applyFill="1" applyBorder="1" applyAlignment="1">
      <alignment horizontal="center"/>
    </xf>
    <xf numFmtId="0" fontId="6" fillId="5" borderId="69" xfId="4" applyNumberFormat="1" applyFont="1" applyFill="1" applyBorder="1" applyAlignment="1">
      <alignment horizontal="center" shrinkToFit="1"/>
    </xf>
    <xf numFmtId="0" fontId="22" fillId="13" borderId="1" xfId="0" applyFont="1" applyFill="1" applyBorder="1" applyAlignment="1"/>
    <xf numFmtId="0" fontId="6" fillId="13" borderId="32" xfId="0" applyNumberFormat="1" applyFont="1" applyFill="1" applyBorder="1" applyAlignment="1">
      <alignment horizontal="center"/>
    </xf>
    <xf numFmtId="49" fontId="28" fillId="13" borderId="32" xfId="0" applyNumberFormat="1" applyFont="1" applyFill="1" applyBorder="1" applyAlignment="1">
      <alignment horizontal="center"/>
    </xf>
    <xf numFmtId="0" fontId="28" fillId="13" borderId="33" xfId="0" applyNumberFormat="1" applyFont="1" applyFill="1" applyBorder="1" applyAlignment="1">
      <alignment horizontal="center"/>
    </xf>
    <xf numFmtId="0" fontId="22" fillId="13" borderId="33" xfId="0" applyNumberFormat="1" applyFont="1" applyFill="1" applyBorder="1" applyAlignment="1">
      <alignment horizontal="center"/>
    </xf>
    <xf numFmtId="49" fontId="6" fillId="13" borderId="33" xfId="0" applyNumberFormat="1" applyFont="1" applyFill="1" applyBorder="1" applyAlignment="1">
      <alignment horizontal="center"/>
    </xf>
    <xf numFmtId="0" fontId="6" fillId="13" borderId="34" xfId="0" applyNumberFormat="1" applyFont="1" applyFill="1" applyBorder="1" applyAlignment="1">
      <alignment horizontal="center"/>
    </xf>
    <xf numFmtId="0" fontId="10" fillId="13" borderId="1" xfId="0" applyFont="1" applyFill="1" applyBorder="1" applyAlignment="1"/>
    <xf numFmtId="49" fontId="16" fillId="13" borderId="32" xfId="0" applyNumberFormat="1" applyFont="1" applyFill="1" applyBorder="1" applyAlignment="1">
      <alignment horizontal="center"/>
    </xf>
    <xf numFmtId="0" fontId="16" fillId="13" borderId="33" xfId="0" applyNumberFormat="1" applyFont="1" applyFill="1" applyBorder="1" applyAlignment="1">
      <alignment horizontal="center"/>
    </xf>
    <xf numFmtId="0" fontId="13" fillId="13" borderId="1" xfId="0" applyFont="1" applyFill="1" applyBorder="1" applyAlignment="1"/>
    <xf numFmtId="49" fontId="23" fillId="13" borderId="32" xfId="0" applyNumberFormat="1" applyFont="1" applyFill="1" applyBorder="1" applyAlignment="1">
      <alignment horizontal="center"/>
    </xf>
    <xf numFmtId="0" fontId="23" fillId="13" borderId="33" xfId="0" applyNumberFormat="1" applyFont="1" applyFill="1" applyBorder="1" applyAlignment="1">
      <alignment horizontal="center"/>
    </xf>
    <xf numFmtId="0" fontId="13" fillId="13" borderId="33" xfId="0" applyNumberFormat="1" applyFont="1" applyFill="1" applyBorder="1" applyAlignment="1">
      <alignment horizontal="center"/>
    </xf>
    <xf numFmtId="0" fontId="9" fillId="13" borderId="1" xfId="0" applyFont="1" applyFill="1" applyBorder="1" applyAlignment="1"/>
    <xf numFmtId="49" fontId="27" fillId="13" borderId="32" xfId="0" applyNumberFormat="1" applyFont="1" applyFill="1" applyBorder="1" applyAlignment="1">
      <alignment horizontal="center"/>
    </xf>
    <xf numFmtId="0" fontId="27" fillId="13" borderId="33" xfId="0" applyNumberFormat="1" applyFont="1" applyFill="1" applyBorder="1" applyAlignment="1">
      <alignment horizontal="center"/>
    </xf>
    <xf numFmtId="0" fontId="6" fillId="13" borderId="34" xfId="0" quotePrefix="1" applyNumberFormat="1" applyFont="1" applyFill="1" applyBorder="1" applyAlignment="1">
      <alignment horizontal="center"/>
    </xf>
    <xf numFmtId="0" fontId="12" fillId="13" borderId="1" xfId="0" applyFont="1" applyFill="1" applyBorder="1" applyAlignment="1"/>
    <xf numFmtId="49" fontId="24" fillId="13" borderId="32" xfId="0" applyNumberFormat="1" applyFont="1" applyFill="1" applyBorder="1" applyAlignment="1">
      <alignment horizontal="center"/>
    </xf>
    <xf numFmtId="0" fontId="24" fillId="13" borderId="33" xfId="0" applyNumberFormat="1" applyFont="1" applyFill="1" applyBorder="1" applyAlignment="1">
      <alignment horizontal="center"/>
    </xf>
    <xf numFmtId="0" fontId="53" fillId="2" borderId="100" xfId="0" applyFont="1" applyFill="1" applyBorder="1" applyAlignment="1">
      <alignment horizontal="right"/>
    </xf>
    <xf numFmtId="0" fontId="46" fillId="2" borderId="101" xfId="0" applyFont="1" applyFill="1" applyBorder="1" applyAlignment="1">
      <alignment horizontal="left"/>
    </xf>
    <xf numFmtId="0" fontId="20" fillId="2" borderId="101" xfId="0" applyFont="1" applyFill="1" applyBorder="1" applyAlignment="1">
      <alignment horizontal="left"/>
    </xf>
    <xf numFmtId="0" fontId="3" fillId="2" borderId="101" xfId="0" applyFont="1" applyFill="1" applyBorder="1" applyAlignment="1">
      <alignment horizontal="centerContinuous"/>
    </xf>
    <xf numFmtId="0" fontId="4" fillId="2" borderId="101" xfId="0" applyFont="1" applyFill="1" applyBorder="1" applyAlignment="1">
      <alignment horizontal="centerContinuous"/>
    </xf>
    <xf numFmtId="0" fontId="44" fillId="2" borderId="102" xfId="1" applyFont="1" applyFill="1" applyBorder="1" applyAlignment="1" applyProtection="1">
      <alignment horizontal="right"/>
    </xf>
    <xf numFmtId="49" fontId="6" fillId="5" borderId="31" xfId="0" applyNumberFormat="1" applyFont="1" applyFill="1" applyBorder="1" applyAlignment="1">
      <alignment horizontal="centerContinuous"/>
    </xf>
    <xf numFmtId="0" fontId="6" fillId="5" borderId="103" xfId="0" applyFont="1" applyFill="1" applyBorder="1" applyAlignment="1">
      <alignment horizontal="centerContinuous"/>
    </xf>
    <xf numFmtId="49" fontId="16" fillId="0" borderId="37" xfId="0" applyNumberFormat="1" applyFont="1" applyBorder="1" applyAlignment="1">
      <alignment horizontal="center" shrinkToFit="1"/>
    </xf>
    <xf numFmtId="0" fontId="54" fillId="10" borderId="41" xfId="0" applyFont="1" applyFill="1" applyBorder="1" applyAlignment="1">
      <alignment horizontal="centerContinuous"/>
    </xf>
    <xf numFmtId="0" fontId="16" fillId="0" borderId="86" xfId="0" applyFont="1" applyFill="1" applyBorder="1" applyAlignment="1">
      <alignment horizontal="center" shrinkToFit="1"/>
    </xf>
    <xf numFmtId="0" fontId="54" fillId="4" borderId="41" xfId="0" applyFont="1" applyFill="1" applyBorder="1" applyAlignment="1">
      <alignment horizontal="centerContinuous"/>
    </xf>
    <xf numFmtId="0" fontId="54" fillId="2" borderId="41" xfId="0" applyFont="1" applyFill="1" applyBorder="1" applyAlignment="1">
      <alignment horizontal="centerContinuous"/>
    </xf>
    <xf numFmtId="0" fontId="1" fillId="0" borderId="68" xfId="3" applyFont="1" applyFill="1" applyBorder="1" applyAlignment="1">
      <alignment horizontal="center" wrapText="1"/>
    </xf>
    <xf numFmtId="0" fontId="1" fillId="0" borderId="33" xfId="4" applyNumberFormat="1" applyFont="1" applyFill="1" applyBorder="1" applyAlignment="1">
      <alignment horizontal="center" vertical="center" shrinkToFit="1"/>
    </xf>
    <xf numFmtId="0" fontId="1" fillId="0" borderId="68" xfId="4" applyNumberFormat="1" applyFont="1" applyFill="1" applyBorder="1" applyAlignment="1">
      <alignment horizontal="center" vertical="center" shrinkToFit="1"/>
    </xf>
    <xf numFmtId="0" fontId="27" fillId="14" borderId="104" xfId="0" applyFont="1" applyFill="1" applyBorder="1" applyAlignment="1">
      <alignment horizontal="centerContinuous"/>
    </xf>
    <xf numFmtId="0" fontId="17" fillId="0" borderId="71" xfId="0" applyFont="1" applyFill="1" applyBorder="1" applyAlignment="1">
      <alignment horizontal="centerContinuous" shrinkToFit="1"/>
    </xf>
    <xf numFmtId="0" fontId="17" fillId="14" borderId="86" xfId="0" applyFont="1" applyFill="1" applyBorder="1" applyAlignment="1">
      <alignment horizontal="centerContinuous"/>
    </xf>
    <xf numFmtId="0" fontId="56" fillId="2" borderId="4" xfId="0" applyFont="1" applyFill="1" applyBorder="1" applyAlignment="1">
      <alignment horizontal="right"/>
    </xf>
    <xf numFmtId="0" fontId="26" fillId="0" borderId="16" xfId="0" applyNumberFormat="1" applyFont="1" applyBorder="1" applyAlignment="1">
      <alignment horizontal="center"/>
    </xf>
  </cellXfs>
  <cellStyles count="5">
    <cellStyle name="Hyperlink" xfId="1" builtinId="8"/>
    <cellStyle name="Normal" xfId="0" builtinId="0"/>
    <cellStyle name="Normal 2" xfId="3"/>
    <cellStyle name="Percent" xfId="2" builtinId="5"/>
    <cellStyle name="Percent 2" xfId="4"/>
  </cellStyles>
  <dxfs count="6"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18</xdr:row>
      <xdr:rowOff>38100</xdr:rowOff>
    </xdr:from>
    <xdr:to>
      <xdr:col>6</xdr:col>
      <xdr:colOff>1200150</xdr:colOff>
      <xdr:row>47</xdr:row>
      <xdr:rowOff>123825</xdr:rowOff>
    </xdr:to>
    <xdr:sp macro="" textlink="">
      <xdr:nvSpPr>
        <xdr:cNvPr id="1025" name="Text 6"/>
        <xdr:cNvSpPr txBox="1">
          <a:spLocks noChangeArrowheads="1"/>
        </xdr:cNvSpPr>
      </xdr:nvSpPr>
      <xdr:spPr bwMode="auto">
        <a:xfrm>
          <a:off x="57150" y="3933825"/>
          <a:ext cx="6886575" cy="6172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just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57150</xdr:colOff>
      <xdr:row>15</xdr:row>
      <xdr:rowOff>161925</xdr:rowOff>
    </xdr:from>
    <xdr:to>
      <xdr:col>6</xdr:col>
      <xdr:colOff>1266825</xdr:colOff>
      <xdr:row>17</xdr:row>
      <xdr:rowOff>266700</xdr:rowOff>
    </xdr:to>
    <xdr:sp macro="" textlink="">
      <xdr:nvSpPr>
        <xdr:cNvPr id="1084" name="Text Box 60"/>
        <xdr:cNvSpPr txBox="1">
          <a:spLocks noChangeArrowheads="1"/>
        </xdr:cNvSpPr>
      </xdr:nvSpPr>
      <xdr:spPr bwMode="auto">
        <a:xfrm>
          <a:off x="4676775" y="3314700"/>
          <a:ext cx="2333625" cy="533400"/>
        </a:xfrm>
        <a:prstGeom prst="rect">
          <a:avLst/>
        </a:prstGeom>
        <a:solidFill>
          <a:srgbClr val="CCFFFF"/>
        </a:solidFill>
        <a:ln w="38100" cmpd="dbl">
          <a:solidFill>
            <a:srgbClr val="00FF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Current status:  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398" name="Rectangle 1"/>
        <xdr:cNvSpPr>
          <a:spLocks noChangeArrowheads="1"/>
        </xdr:cNvSpPr>
      </xdr:nvSpPr>
      <xdr:spPr bwMode="auto">
        <a:xfrm>
          <a:off x="4619625" y="0"/>
          <a:ext cx="28670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924550" y="0"/>
          <a:ext cx="204787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19492" name="Rectangle 1"/>
        <xdr:cNvSpPr>
          <a:spLocks noChangeArrowheads="1"/>
        </xdr:cNvSpPr>
      </xdr:nvSpPr>
      <xdr:spPr bwMode="auto">
        <a:xfrm>
          <a:off x="575310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142875</xdr:colOff>
      <xdr:row>1</xdr:row>
      <xdr:rowOff>123825</xdr:rowOff>
    </xdr:from>
    <xdr:to>
      <xdr:col>3</xdr:col>
      <xdr:colOff>371475</xdr:colOff>
      <xdr:row>2</xdr:row>
      <xdr:rowOff>66675</xdr:rowOff>
    </xdr:to>
    <xdr:sp macro="" textlink="">
      <xdr:nvSpPr>
        <xdr:cNvPr id="3078" name="Text Box 6" hidden="1"/>
        <xdr:cNvSpPr txBox="1">
          <a:spLocks noChangeArrowheads="1"/>
        </xdr:cNvSpPr>
      </xdr:nvSpPr>
      <xdr:spPr bwMode="auto">
        <a:xfrm>
          <a:off x="2476500" y="428625"/>
          <a:ext cx="6953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ls.de.reus@gmail.com?subject=Strongholds%20of%20Faer&#251;n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9"/>
  <sheetViews>
    <sheetView showGridLines="0" tabSelected="1" workbookViewId="0">
      <selection activeCell="C12" sqref="C12:C17"/>
    </sheetView>
  </sheetViews>
  <sheetFormatPr defaultColWidth="13" defaultRowHeight="15.75"/>
  <cols>
    <col min="1" max="1" width="22.625" style="20" customWidth="1"/>
    <col min="2" max="2" width="10" style="21" customWidth="1"/>
    <col min="3" max="3" width="5.125" style="21" customWidth="1"/>
    <col min="4" max="4" width="13.75" style="20" bestFit="1" customWidth="1"/>
    <col min="5" max="5" width="9.125" style="21" bestFit="1" customWidth="1"/>
    <col min="6" max="6" width="14.75" style="20" customWidth="1"/>
    <col min="7" max="7" width="17.125" style="21" customWidth="1"/>
    <col min="8" max="16384" width="13" style="1"/>
  </cols>
  <sheetData>
    <row r="1" spans="1:7" ht="29.25" thickTop="1" thickBot="1">
      <c r="A1" s="344" t="s">
        <v>191</v>
      </c>
      <c r="B1" s="345"/>
      <c r="C1" s="346"/>
      <c r="D1" s="347"/>
      <c r="E1" s="348"/>
      <c r="F1" s="347"/>
      <c r="G1" s="349" t="s">
        <v>153</v>
      </c>
    </row>
    <row r="2" spans="1:7" ht="17.25" thickTop="1">
      <c r="A2" s="2" t="s">
        <v>0</v>
      </c>
      <c r="B2" s="16" t="s">
        <v>154</v>
      </c>
      <c r="C2" s="70"/>
      <c r="D2" s="4" t="s">
        <v>1</v>
      </c>
      <c r="E2" s="70" t="s">
        <v>121</v>
      </c>
      <c r="F2"/>
      <c r="G2" s="5"/>
    </row>
    <row r="3" spans="1:7" ht="16.5">
      <c r="A3" s="2" t="s">
        <v>75</v>
      </c>
      <c r="B3" s="16" t="s">
        <v>154</v>
      </c>
      <c r="C3" s="70"/>
      <c r="D3" s="4" t="s">
        <v>76</v>
      </c>
      <c r="E3" s="70">
        <v>5</v>
      </c>
      <c r="F3" s="4"/>
      <c r="G3" s="5"/>
    </row>
    <row r="4" spans="1:7" ht="16.5">
      <c r="A4" s="2" t="s">
        <v>75</v>
      </c>
      <c r="B4" s="16" t="s">
        <v>155</v>
      </c>
      <c r="C4" s="70"/>
      <c r="D4" s="4" t="s">
        <v>76</v>
      </c>
      <c r="E4" s="70">
        <v>2</v>
      </c>
      <c r="F4" s="4"/>
      <c r="G4" s="5"/>
    </row>
    <row r="5" spans="1:7" ht="16.5">
      <c r="A5" s="2" t="s">
        <v>118</v>
      </c>
      <c r="B5" s="16" t="s">
        <v>192</v>
      </c>
      <c r="C5" s="70"/>
      <c r="D5" s="4" t="s">
        <v>117</v>
      </c>
      <c r="E5" s="70">
        <f>1374-1322</f>
        <v>52</v>
      </c>
      <c r="F5" s="4"/>
      <c r="G5" s="5"/>
    </row>
    <row r="6" spans="1:7" ht="16.5">
      <c r="A6" s="2" t="s">
        <v>77</v>
      </c>
      <c r="B6" s="16" t="s">
        <v>195</v>
      </c>
      <c r="C6" s="70"/>
      <c r="D6" s="4" t="s">
        <v>2</v>
      </c>
      <c r="E6" s="70" t="s">
        <v>131</v>
      </c>
      <c r="F6" s="4"/>
      <c r="G6" s="5"/>
    </row>
    <row r="7" spans="1:7" ht="17.25" thickBot="1">
      <c r="A7" s="2" t="s">
        <v>78</v>
      </c>
      <c r="B7" s="16" t="s">
        <v>80</v>
      </c>
      <c r="C7" s="55"/>
      <c r="D7" s="4" t="s">
        <v>3</v>
      </c>
      <c r="E7" s="70" t="s">
        <v>132</v>
      </c>
      <c r="F7" s="4"/>
      <c r="G7" s="5"/>
    </row>
    <row r="8" spans="1:7" ht="17.25" thickTop="1">
      <c r="A8" s="207" t="s">
        <v>83</v>
      </c>
      <c r="B8" s="208" t="s">
        <v>198</v>
      </c>
      <c r="C8" s="265">
        <f>RIGHT(B8,1)+C14</f>
        <v>2</v>
      </c>
      <c r="D8" s="220" t="s">
        <v>141</v>
      </c>
      <c r="E8" s="209" t="s">
        <v>122</v>
      </c>
      <c r="F8" s="3"/>
      <c r="G8" s="5"/>
    </row>
    <row r="9" spans="1:7" ht="16.5">
      <c r="A9" s="210" t="s">
        <v>84</v>
      </c>
      <c r="B9" s="211" t="s">
        <v>146</v>
      </c>
      <c r="C9" s="266">
        <f>RIGHT(B9,1)+C13</f>
        <v>6</v>
      </c>
      <c r="D9" s="221" t="s">
        <v>98</v>
      </c>
      <c r="E9" s="212" t="s">
        <v>133</v>
      </c>
      <c r="F9" s="3"/>
      <c r="G9" s="5"/>
    </row>
    <row r="10" spans="1:7" ht="17.25" thickBot="1">
      <c r="A10" s="213" t="s">
        <v>85</v>
      </c>
      <c r="B10" s="214" t="s">
        <v>199</v>
      </c>
      <c r="C10" s="267">
        <f>RIGHT(B10,1)+C16</f>
        <v>10</v>
      </c>
      <c r="D10" s="222" t="s">
        <v>142</v>
      </c>
      <c r="E10" s="215" t="s">
        <v>196</v>
      </c>
      <c r="F10" s="3"/>
      <c r="G10" s="5"/>
    </row>
    <row r="11" spans="1:7" ht="18" thickTop="1" thickBot="1">
      <c r="A11" s="69" t="s">
        <v>17</v>
      </c>
      <c r="B11" s="350"/>
      <c r="C11" s="351"/>
      <c r="D11" s="223" t="s">
        <v>16</v>
      </c>
      <c r="E11" s="40">
        <v>750</v>
      </c>
      <c r="F11" s="3"/>
      <c r="G11" s="5"/>
    </row>
    <row r="12" spans="1:7" ht="16.5">
      <c r="A12" s="38" t="s">
        <v>4</v>
      </c>
      <c r="B12" s="39">
        <v>6</v>
      </c>
      <c r="C12" s="364">
        <f t="shared" ref="C12:C17" si="0">IF(B12&gt;9.9,CONCATENATE("+",ROUNDDOWN((B12-10)/2,0)),ROUNDUP((B12-10)/2,0))</f>
        <v>-2</v>
      </c>
      <c r="D12" s="268" t="s">
        <v>96</v>
      </c>
      <c r="E12" s="352" t="s">
        <v>197</v>
      </c>
      <c r="F12" s="3"/>
      <c r="G12" s="5"/>
    </row>
    <row r="13" spans="1:7" ht="16.5">
      <c r="A13" s="7" t="s">
        <v>5</v>
      </c>
      <c r="B13" s="117">
        <v>18</v>
      </c>
      <c r="C13" s="64" t="str">
        <f t="shared" si="0"/>
        <v>+4</v>
      </c>
      <c r="D13" s="269" t="s">
        <v>97</v>
      </c>
      <c r="E13" s="93">
        <f>Martial!B15+Equipment!B16+('Personal File'!E11/100)</f>
        <v>10.5</v>
      </c>
      <c r="F13" s="3"/>
      <c r="G13" s="5"/>
    </row>
    <row r="14" spans="1:7" ht="16.5">
      <c r="A14" s="36" t="s">
        <v>20</v>
      </c>
      <c r="B14" s="118">
        <v>14</v>
      </c>
      <c r="C14" s="56" t="str">
        <f t="shared" si="0"/>
        <v>+2</v>
      </c>
      <c r="D14" s="224" t="s">
        <v>22</v>
      </c>
      <c r="E14" s="91">
        <v>25</v>
      </c>
      <c r="F14" s="3"/>
      <c r="G14" s="5"/>
    </row>
    <row r="15" spans="1:7" ht="16.5">
      <c r="A15" s="363" t="s">
        <v>21</v>
      </c>
      <c r="B15" s="118">
        <v>17</v>
      </c>
      <c r="C15" s="64" t="str">
        <f t="shared" si="0"/>
        <v>+3</v>
      </c>
      <c r="D15" s="224" t="s">
        <v>74</v>
      </c>
      <c r="E15" s="91">
        <v>25</v>
      </c>
      <c r="F15" s="2"/>
      <c r="G15" s="5"/>
    </row>
    <row r="16" spans="1:7" ht="16.5">
      <c r="A16" s="37" t="s">
        <v>23</v>
      </c>
      <c r="B16" s="6">
        <v>20</v>
      </c>
      <c r="C16" s="64" t="str">
        <f t="shared" si="0"/>
        <v>+5</v>
      </c>
      <c r="D16" s="225" t="s">
        <v>140</v>
      </c>
      <c r="E16" s="92">
        <f>10+C13</f>
        <v>14</v>
      </c>
      <c r="F16" s="3"/>
      <c r="G16" s="5"/>
    </row>
    <row r="17" spans="1:7" ht="17.25" thickBot="1">
      <c r="A17" s="41" t="s">
        <v>19</v>
      </c>
      <c r="B17" s="251">
        <v>20</v>
      </c>
      <c r="C17" s="57" t="str">
        <f t="shared" si="0"/>
        <v>+5</v>
      </c>
      <c r="D17" s="226" t="s">
        <v>73</v>
      </c>
      <c r="E17" s="189">
        <f>E16+SUM(Martial!B12:B13)</f>
        <v>14</v>
      </c>
      <c r="F17" s="3"/>
      <c r="G17" s="5"/>
    </row>
    <row r="18" spans="1:7" ht="24.75" thickTop="1" thickBot="1">
      <c r="A18" s="8" t="s">
        <v>34</v>
      </c>
      <c r="B18" s="9"/>
      <c r="C18" s="9"/>
      <c r="D18" s="10"/>
      <c r="E18" s="10"/>
      <c r="F18" s="10"/>
      <c r="G18" s="11"/>
    </row>
    <row r="19" spans="1:7" s="15" customFormat="1" ht="17.25" thickTop="1">
      <c r="A19" s="12"/>
      <c r="B19" s="13"/>
      <c r="C19" s="13"/>
      <c r="D19" s="13"/>
      <c r="E19" s="13"/>
      <c r="F19" s="13"/>
      <c r="G19" s="14"/>
    </row>
    <row r="20" spans="1:7" s="15" customFormat="1" ht="16.5">
      <c r="A20" s="115"/>
      <c r="B20" s="16"/>
      <c r="C20" s="16"/>
      <c r="D20" s="16"/>
      <c r="E20" s="16"/>
      <c r="F20" s="16"/>
      <c r="G20" s="116"/>
    </row>
    <row r="21" spans="1:7" s="15" customFormat="1" ht="16.5">
      <c r="A21" s="115"/>
      <c r="B21" s="16"/>
      <c r="C21" s="16"/>
      <c r="D21" s="16"/>
      <c r="E21" s="16"/>
      <c r="F21" s="16"/>
      <c r="G21" s="116"/>
    </row>
    <row r="22" spans="1:7" s="15" customFormat="1" ht="16.5">
      <c r="A22" s="115"/>
      <c r="B22" s="16"/>
      <c r="C22" s="16"/>
      <c r="D22" s="16"/>
      <c r="E22" s="16"/>
      <c r="F22" s="16"/>
      <c r="G22" s="116"/>
    </row>
    <row r="23" spans="1:7" s="15" customFormat="1" ht="16.5">
      <c r="A23" s="115"/>
      <c r="B23" s="16"/>
      <c r="C23" s="16"/>
      <c r="D23" s="16"/>
      <c r="E23" s="16"/>
      <c r="F23" s="16"/>
      <c r="G23" s="116"/>
    </row>
    <row r="24" spans="1:7" s="15" customFormat="1" ht="16.5">
      <c r="A24" s="115"/>
      <c r="B24" s="16"/>
      <c r="C24" s="16"/>
      <c r="D24" s="16"/>
      <c r="E24" s="16"/>
      <c r="F24" s="16"/>
      <c r="G24" s="116"/>
    </row>
    <row r="25" spans="1:7" s="15" customFormat="1" ht="16.5">
      <c r="A25" s="115"/>
      <c r="B25" s="16"/>
      <c r="C25" s="16"/>
      <c r="D25" s="16"/>
      <c r="E25" s="16"/>
      <c r="F25" s="16"/>
      <c r="G25" s="116"/>
    </row>
    <row r="26" spans="1:7" s="15" customFormat="1" ht="16.5">
      <c r="A26" s="115"/>
      <c r="B26" s="16"/>
      <c r="C26" s="16"/>
      <c r="D26" s="16"/>
      <c r="E26" s="16"/>
      <c r="F26" s="16"/>
      <c r="G26" s="116"/>
    </row>
    <row r="27" spans="1:7" s="15" customFormat="1" ht="16.5">
      <c r="A27" s="115"/>
      <c r="B27" s="16"/>
      <c r="C27" s="16"/>
      <c r="D27" s="16"/>
      <c r="E27" s="16"/>
      <c r="F27" s="16"/>
      <c r="G27" s="116"/>
    </row>
    <row r="28" spans="1:7" s="15" customFormat="1" ht="16.5">
      <c r="A28" s="115"/>
      <c r="B28" s="16"/>
      <c r="C28" s="16"/>
      <c r="D28" s="16"/>
      <c r="E28" s="16"/>
      <c r="F28" s="16"/>
      <c r="G28" s="116"/>
    </row>
    <row r="29" spans="1:7" s="15" customFormat="1" ht="16.5">
      <c r="A29" s="115"/>
      <c r="B29" s="16"/>
      <c r="C29" s="16"/>
      <c r="D29" s="16"/>
      <c r="E29" s="16"/>
      <c r="F29" s="16"/>
      <c r="G29" s="116"/>
    </row>
    <row r="30" spans="1:7" s="15" customFormat="1" ht="16.5">
      <c r="A30" s="115"/>
      <c r="B30" s="16"/>
      <c r="C30" s="16"/>
      <c r="D30" s="16"/>
      <c r="E30" s="16"/>
      <c r="F30" s="16"/>
      <c r="G30" s="116"/>
    </row>
    <row r="31" spans="1:7" s="15" customFormat="1" ht="16.5">
      <c r="A31" s="115"/>
      <c r="B31" s="16"/>
      <c r="C31" s="16"/>
      <c r="D31" s="16"/>
      <c r="E31" s="16"/>
      <c r="F31" s="16"/>
      <c r="G31" s="116"/>
    </row>
    <row r="32" spans="1:7" s="15" customFormat="1" ht="16.5">
      <c r="A32" s="115"/>
      <c r="B32" s="16"/>
      <c r="C32" s="16"/>
      <c r="D32" s="16"/>
      <c r="E32" s="16"/>
      <c r="F32" s="16"/>
      <c r="G32" s="116"/>
    </row>
    <row r="33" spans="1:7" s="15" customFormat="1" ht="16.5">
      <c r="A33" s="115"/>
      <c r="B33" s="16"/>
      <c r="C33" s="16"/>
      <c r="D33" s="16"/>
      <c r="E33" s="16"/>
      <c r="F33" s="16"/>
      <c r="G33" s="116"/>
    </row>
    <row r="34" spans="1:7" s="15" customFormat="1" ht="16.5">
      <c r="A34" s="115"/>
      <c r="B34" s="16"/>
      <c r="C34" s="16"/>
      <c r="D34" s="16"/>
      <c r="E34" s="16"/>
      <c r="F34" s="16"/>
      <c r="G34" s="116"/>
    </row>
    <row r="35" spans="1:7" s="15" customFormat="1" ht="16.5">
      <c r="A35" s="115"/>
      <c r="B35" s="16"/>
      <c r="C35" s="16"/>
      <c r="D35" s="16"/>
      <c r="E35" s="16"/>
      <c r="F35" s="16"/>
      <c r="G35" s="116"/>
    </row>
    <row r="36" spans="1:7" s="15" customFormat="1" ht="16.5">
      <c r="A36" s="115"/>
      <c r="B36" s="16"/>
      <c r="C36" s="16"/>
      <c r="D36" s="16"/>
      <c r="E36" s="16"/>
      <c r="F36" s="16"/>
      <c r="G36" s="116"/>
    </row>
    <row r="37" spans="1:7" s="15" customFormat="1" ht="16.5">
      <c r="A37" s="115"/>
      <c r="B37" s="16"/>
      <c r="C37" s="16"/>
      <c r="D37" s="16"/>
      <c r="E37" s="16"/>
      <c r="F37" s="16"/>
      <c r="G37" s="116"/>
    </row>
    <row r="38" spans="1:7" s="15" customFormat="1" ht="16.5">
      <c r="A38" s="115"/>
      <c r="B38" s="16"/>
      <c r="C38" s="16"/>
      <c r="D38" s="16"/>
      <c r="E38" s="16"/>
      <c r="F38" s="16"/>
      <c r="G38" s="116"/>
    </row>
    <row r="39" spans="1:7" s="15" customFormat="1" ht="16.5">
      <c r="A39" s="115"/>
      <c r="B39" s="16"/>
      <c r="C39" s="16"/>
      <c r="D39" s="16"/>
      <c r="E39" s="16"/>
      <c r="F39" s="16"/>
      <c r="G39" s="116"/>
    </row>
    <row r="40" spans="1:7" s="15" customFormat="1" ht="16.5">
      <c r="A40" s="115"/>
      <c r="B40" s="16"/>
      <c r="C40" s="16"/>
      <c r="D40" s="16"/>
      <c r="E40" s="16"/>
      <c r="F40" s="16"/>
      <c r="G40" s="116"/>
    </row>
    <row r="41" spans="1:7" s="15" customFormat="1" ht="16.5">
      <c r="A41" s="115"/>
      <c r="B41" s="16"/>
      <c r="C41" s="16"/>
      <c r="D41" s="16"/>
      <c r="E41" s="16"/>
      <c r="F41" s="16"/>
      <c r="G41" s="116"/>
    </row>
    <row r="42" spans="1:7" s="15" customFormat="1" ht="16.5">
      <c r="A42" s="115"/>
      <c r="B42" s="16"/>
      <c r="C42" s="16"/>
      <c r="D42" s="16"/>
      <c r="E42" s="16"/>
      <c r="F42" s="16"/>
      <c r="G42" s="116"/>
    </row>
    <row r="43" spans="1:7" s="15" customFormat="1" ht="16.5">
      <c r="A43" s="115"/>
      <c r="B43" s="16"/>
      <c r="C43" s="16"/>
      <c r="D43" s="16"/>
      <c r="E43" s="16"/>
      <c r="F43" s="16"/>
      <c r="G43" s="116"/>
    </row>
    <row r="44" spans="1:7" s="15" customFormat="1" ht="16.5">
      <c r="A44" s="115"/>
      <c r="B44" s="16"/>
      <c r="C44" s="16"/>
      <c r="D44" s="16"/>
      <c r="E44" s="16"/>
      <c r="F44" s="16"/>
      <c r="G44" s="116"/>
    </row>
    <row r="45" spans="1:7" s="15" customFormat="1" ht="16.5">
      <c r="A45" s="115"/>
      <c r="B45" s="16"/>
      <c r="C45" s="16"/>
      <c r="D45" s="16"/>
      <c r="E45" s="16"/>
      <c r="F45" s="16"/>
      <c r="G45" s="116"/>
    </row>
    <row r="46" spans="1:7" s="15" customFormat="1" ht="16.5">
      <c r="A46" s="115"/>
      <c r="B46" s="16"/>
      <c r="C46" s="16"/>
      <c r="D46" s="16"/>
      <c r="E46" s="16"/>
      <c r="F46" s="16"/>
      <c r="G46" s="116"/>
    </row>
    <row r="47" spans="1:7" s="15" customFormat="1" ht="16.5">
      <c r="A47" s="115"/>
      <c r="B47" s="16"/>
      <c r="C47" s="16"/>
      <c r="D47" s="16"/>
      <c r="E47" s="16"/>
      <c r="F47" s="16"/>
      <c r="G47" s="116"/>
    </row>
    <row r="48" spans="1:7" ht="17.25" thickBot="1">
      <c r="A48" s="17"/>
      <c r="B48" s="18"/>
      <c r="C48" s="18"/>
      <c r="D48" s="18"/>
      <c r="E48" s="18"/>
      <c r="F48" s="18"/>
      <c r="G48" s="19"/>
    </row>
    <row r="49" ht="16.5" thickTop="1"/>
  </sheetData>
  <phoneticPr fontId="0" type="noConversion"/>
  <conditionalFormatting sqref="E15">
    <cfRule type="cellIs" dxfId="5" priority="1" stopIfTrue="1" operator="lessThan">
      <formula>$E$14/3</formula>
    </cfRule>
    <cfRule type="cellIs" dxfId="4" priority="2" stopIfTrue="1" operator="between">
      <formula>$E$14/3</formula>
      <formula>$E$14/2</formula>
    </cfRule>
    <cfRule type="cellIs" dxfId="3" priority="3" stopIfTrue="1" operator="greaterThan">
      <formula>$E$14/2</formula>
    </cfRule>
  </conditionalFormatting>
  <conditionalFormatting sqref="E13">
    <cfRule type="cellIs" dxfId="2" priority="4" stopIfTrue="1" operator="greaterThan">
      <formula>40</formula>
    </cfRule>
    <cfRule type="cellIs" dxfId="1" priority="5" stopIfTrue="1" operator="between">
      <formula>20</formula>
      <formula>40</formula>
    </cfRule>
  </conditionalFormatting>
  <hyperlinks>
    <hyperlink ref="G1" r:id="rId1"/>
  </hyperlinks>
  <printOptions gridLinesSet="0"/>
  <pageMargins left="0.62" right="0.33" top="0.5" bottom="0.63" header="0.5" footer="0.5"/>
  <pageSetup orientation="portrait" horizontalDpi="120" verticalDpi="144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3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3" defaultRowHeight="15.75"/>
  <cols>
    <col min="1" max="1" width="28.75" style="20" bestFit="1" customWidth="1"/>
    <col min="2" max="2" width="6.25" style="20" customWidth="1"/>
    <col min="3" max="4" width="6.25" style="21" hidden="1" customWidth="1"/>
    <col min="5" max="5" width="9.125" style="21" bestFit="1" customWidth="1"/>
    <col min="6" max="6" width="6.75" style="21" bestFit="1" customWidth="1"/>
    <col min="7" max="7" width="6.75" style="68" customWidth="1"/>
    <col min="8" max="8" width="40.625" style="20" customWidth="1"/>
    <col min="9" max="16384" width="13" style="1"/>
  </cols>
  <sheetData>
    <row r="1" spans="1:8" ht="24" thickBot="1">
      <c r="A1" s="54" t="s">
        <v>18</v>
      </c>
      <c r="B1" s="22"/>
      <c r="C1" s="22"/>
      <c r="D1" s="22"/>
      <c r="E1" s="22"/>
      <c r="F1" s="22"/>
      <c r="G1" s="66"/>
      <c r="H1" s="22"/>
    </row>
    <row r="2" spans="1:8" s="15" customFormat="1" ht="33">
      <c r="A2" s="51" t="s">
        <v>6</v>
      </c>
      <c r="B2" s="52" t="s">
        <v>39</v>
      </c>
      <c r="C2" s="52" t="s">
        <v>46</v>
      </c>
      <c r="D2" s="52" t="s">
        <v>38</v>
      </c>
      <c r="E2" s="63" t="s">
        <v>71</v>
      </c>
      <c r="F2" s="63" t="s">
        <v>47</v>
      </c>
      <c r="G2" s="67" t="s">
        <v>79</v>
      </c>
      <c r="H2" s="53" t="s">
        <v>8</v>
      </c>
    </row>
    <row r="3" spans="1:8" s="58" customFormat="1" ht="16.5">
      <c r="A3" s="126" t="s">
        <v>48</v>
      </c>
      <c r="B3" s="101">
        <v>0</v>
      </c>
      <c r="C3" s="127" t="s">
        <v>42</v>
      </c>
      <c r="D3" s="128" t="str">
        <f>IF(C3="Str",'Personal File'!$C$12,IF(C3="Dex",'Personal File'!$C$13,IF(C3="Con",'Personal File'!$C$14,IF(C3="Int",'Personal File'!$C$15,IF(C3="Wis",'Personal File'!$C$16,IF(C3="Cha",'Personal File'!$C$17))))))</f>
        <v>+3</v>
      </c>
      <c r="E3" s="128" t="str">
        <f t="shared" ref="E3:E41" si="0">CONCATENATE(C3," (",D3,")")</f>
        <v>Int (+3)</v>
      </c>
      <c r="F3" s="171" t="s">
        <v>72</v>
      </c>
      <c r="G3" s="102">
        <f t="shared" ref="G3:G7" si="1">B3+MID(E3,6,2)+F3</f>
        <v>3</v>
      </c>
      <c r="H3" s="218"/>
    </row>
    <row r="4" spans="1:8" s="62" customFormat="1" ht="16.5">
      <c r="A4" s="157" t="s">
        <v>49</v>
      </c>
      <c r="B4" s="101">
        <v>0</v>
      </c>
      <c r="C4" s="158" t="s">
        <v>44</v>
      </c>
      <c r="D4" s="159" t="str">
        <f>IF(C4="Str",'Personal File'!$C$12,IF(C4="Dex",'Personal File'!$C$13,IF(C4="Con",'Personal File'!$C$14,IF(C4="Int",'Personal File'!$C$15,IF(C4="Wis",'Personal File'!$C$16,IF(C4="Cha",'Personal File'!$C$17))))))</f>
        <v>+4</v>
      </c>
      <c r="E4" s="159" t="str">
        <f t="shared" si="0"/>
        <v>Dex (+4)</v>
      </c>
      <c r="F4" s="102" t="s">
        <v>72</v>
      </c>
      <c r="G4" s="102">
        <f t="shared" si="1"/>
        <v>4</v>
      </c>
      <c r="H4" s="103"/>
    </row>
    <row r="5" spans="1:8" s="60" customFormat="1" ht="16.5">
      <c r="A5" s="333" t="s">
        <v>50</v>
      </c>
      <c r="B5" s="324">
        <v>4</v>
      </c>
      <c r="C5" s="334" t="s">
        <v>40</v>
      </c>
      <c r="D5" s="335" t="str">
        <f>IF(C5="Str",'Personal File'!$C$12,IF(C5="Dex",'Personal File'!$C$13,IF(C5="Con",'Personal File'!$C$14,IF(C5="Int",'Personal File'!$C$15,IF(C5="Wis",'Personal File'!$C$16,IF(C5="Cha",'Personal File'!$C$17))))))</f>
        <v>+5</v>
      </c>
      <c r="E5" s="336" t="str">
        <f t="shared" si="0"/>
        <v>Cha (+5)</v>
      </c>
      <c r="F5" s="328" t="s">
        <v>72</v>
      </c>
      <c r="G5" s="328">
        <f t="shared" si="1"/>
        <v>9</v>
      </c>
      <c r="H5" s="329"/>
    </row>
    <row r="6" spans="1:8" s="59" customFormat="1" ht="16.5">
      <c r="A6" s="108" t="s">
        <v>51</v>
      </c>
      <c r="B6" s="101">
        <v>0</v>
      </c>
      <c r="C6" s="109" t="s">
        <v>45</v>
      </c>
      <c r="D6" s="110">
        <f>IF(C6="Str",'Personal File'!$C$12,IF(C6="Dex",'Personal File'!$C$13,IF(C6="Con",'Personal File'!$C$14,IF(C6="Int",'Personal File'!$C$15,IF(C6="Wis",'Personal File'!$C$16,IF(C6="Cha",'Personal File'!$C$17))))))</f>
        <v>-2</v>
      </c>
      <c r="E6" s="110" t="str">
        <f t="shared" si="0"/>
        <v>Str (-2)</v>
      </c>
      <c r="F6" s="102" t="s">
        <v>72</v>
      </c>
      <c r="G6" s="102">
        <f t="shared" si="1"/>
        <v>-2</v>
      </c>
      <c r="H6" s="103"/>
    </row>
    <row r="7" spans="1:8" s="59" customFormat="1" ht="16.5">
      <c r="A7" s="337" t="s">
        <v>24</v>
      </c>
      <c r="B7" s="324">
        <v>6</v>
      </c>
      <c r="C7" s="338" t="s">
        <v>41</v>
      </c>
      <c r="D7" s="339" t="str">
        <f>IF(C7="Str",'Personal File'!$C$12,IF(C7="Dex",'Personal File'!$C$13,IF(C7="Con",'Personal File'!$C$14,IF(C7="Int",'Personal File'!$C$15,IF(C7="Wis",'Personal File'!$C$16,IF(C7="Cha",'Personal File'!$C$17))))))</f>
        <v>+2</v>
      </c>
      <c r="E7" s="339" t="str">
        <f t="shared" si="0"/>
        <v>Con (+2)</v>
      </c>
      <c r="F7" s="328" t="s">
        <v>72</v>
      </c>
      <c r="G7" s="328">
        <f t="shared" si="1"/>
        <v>8</v>
      </c>
      <c r="H7" s="329"/>
    </row>
    <row r="8" spans="1:8" s="59" customFormat="1" ht="16.5">
      <c r="A8" s="330" t="s">
        <v>187</v>
      </c>
      <c r="B8" s="324">
        <v>4</v>
      </c>
      <c r="C8" s="331" t="s">
        <v>42</v>
      </c>
      <c r="D8" s="332" t="str">
        <f>IF(C8="Str",'Personal File'!$C$12,IF(C8="Dex",'Personal File'!$C$13,IF(C8="Con",'Personal File'!$C$14,IF(C8="Int",'Personal File'!$C$15,IF(C8="Wis",'Personal File'!$C$16,IF(C8="Cha",'Personal File'!$C$17))))))</f>
        <v>+3</v>
      </c>
      <c r="E8" s="332" t="str">
        <f>CONCATENATE(C8," (",D8,")")</f>
        <v>Int (+3)</v>
      </c>
      <c r="F8" s="328" t="s">
        <v>72</v>
      </c>
      <c r="G8" s="328">
        <f>B8+MID(E8,6,2)+F8</f>
        <v>7</v>
      </c>
      <c r="H8" s="340"/>
    </row>
    <row r="9" spans="1:8" s="61" customFormat="1" ht="16.5">
      <c r="A9" s="71" t="s">
        <v>52</v>
      </c>
      <c r="B9" s="72">
        <v>0</v>
      </c>
      <c r="C9" s="73" t="s">
        <v>42</v>
      </c>
      <c r="D9" s="74" t="str">
        <f>IF(C9="Str",'Personal File'!$C$12,IF(C9="Dex",'Personal File'!$C$13,IF(C9="Con",'Personal File'!$C$14,IF(C9="Int",'Personal File'!$C$15,IF(C9="Wis",'Personal File'!$C$16,IF(C9="Cha",'Personal File'!$C$17))))))</f>
        <v>+3</v>
      </c>
      <c r="E9" s="74" t="str">
        <f t="shared" si="0"/>
        <v>Int (+3)</v>
      </c>
      <c r="F9" s="75" t="s">
        <v>72</v>
      </c>
      <c r="G9" s="76">
        <v>0</v>
      </c>
      <c r="H9" s="77"/>
    </row>
    <row r="10" spans="1:8" s="62" customFormat="1" ht="16.5">
      <c r="A10" s="104" t="s">
        <v>53</v>
      </c>
      <c r="B10" s="101">
        <v>0</v>
      </c>
      <c r="C10" s="105" t="s">
        <v>40</v>
      </c>
      <c r="D10" s="106" t="str">
        <f>IF(C10="Str",'Personal File'!$C$12,IF(C10="Dex",'Personal File'!$C$13,IF(C10="Con",'Personal File'!$C$14,IF(C10="Int",'Personal File'!$C$15,IF(C10="Wis",'Personal File'!$C$16,IF(C10="Cha",'Personal File'!$C$17))))))</f>
        <v>+5</v>
      </c>
      <c r="E10" s="107" t="str">
        <f t="shared" si="0"/>
        <v>Cha (+5)</v>
      </c>
      <c r="F10" s="102" t="s">
        <v>72</v>
      </c>
      <c r="G10" s="102">
        <f>B10+MID(E10,6,2)+F10</f>
        <v>5</v>
      </c>
      <c r="H10" s="103"/>
    </row>
    <row r="11" spans="1:8" s="62" customFormat="1" ht="16.5">
      <c r="A11" s="71" t="s">
        <v>54</v>
      </c>
      <c r="B11" s="72">
        <v>0</v>
      </c>
      <c r="C11" s="73" t="s">
        <v>42</v>
      </c>
      <c r="D11" s="74" t="str">
        <f>IF(C11="Str",'Personal File'!$C$12,IF(C11="Dex",'Personal File'!$C$13,IF(C11="Con",'Personal File'!$C$14,IF(C11="Int",'Personal File'!$C$15,IF(C11="Wis",'Personal File'!$C$16,IF(C11="Cha",'Personal File'!$C$17))))))</f>
        <v>+3</v>
      </c>
      <c r="E11" s="74" t="str">
        <f t="shared" si="0"/>
        <v>Int (+3)</v>
      </c>
      <c r="F11" s="75" t="s">
        <v>72</v>
      </c>
      <c r="G11" s="76">
        <v>0</v>
      </c>
      <c r="H11" s="77"/>
    </row>
    <row r="12" spans="1:8" s="62" customFormat="1" ht="16.5">
      <c r="A12" s="104" t="s">
        <v>55</v>
      </c>
      <c r="B12" s="101">
        <v>0</v>
      </c>
      <c r="C12" s="105" t="s">
        <v>40</v>
      </c>
      <c r="D12" s="106" t="str">
        <f>IF(C12="Str",'Personal File'!$C$12,IF(C12="Dex",'Personal File'!$C$13,IF(C12="Con",'Personal File'!$C$14,IF(C12="Int",'Personal File'!$C$15,IF(C12="Wis",'Personal File'!$C$16,IF(C12="Cha",'Personal File'!$C$17))))))</f>
        <v>+5</v>
      </c>
      <c r="E12" s="107" t="str">
        <f t="shared" si="0"/>
        <v>Cha (+5)</v>
      </c>
      <c r="F12" s="102" t="s">
        <v>72</v>
      </c>
      <c r="G12" s="102">
        <f>B12+MID(E12,6,2)+F12</f>
        <v>5</v>
      </c>
      <c r="H12" s="103"/>
    </row>
    <row r="13" spans="1:8" s="62" customFormat="1" ht="16.5">
      <c r="A13" s="157" t="s">
        <v>56</v>
      </c>
      <c r="B13" s="101">
        <v>0</v>
      </c>
      <c r="C13" s="158" t="s">
        <v>44</v>
      </c>
      <c r="D13" s="159" t="str">
        <f>IF(C13="Str",'Personal File'!$C$12,IF(C13="Dex",'Personal File'!$C$13,IF(C13="Con",'Personal File'!$C$14,IF(C13="Int",'Personal File'!$C$15,IF(C13="Wis",'Personal File'!$C$16,IF(C13="Cha",'Personal File'!$C$17))))))</f>
        <v>+4</v>
      </c>
      <c r="E13" s="160" t="str">
        <f t="shared" si="0"/>
        <v>Dex (+4)</v>
      </c>
      <c r="F13" s="102" t="s">
        <v>72</v>
      </c>
      <c r="G13" s="102">
        <f>B13+MID(E13,6,2)+F13</f>
        <v>4</v>
      </c>
      <c r="H13" s="103"/>
    </row>
    <row r="14" spans="1:8" s="62" customFormat="1" ht="16.5">
      <c r="A14" s="81" t="s">
        <v>57</v>
      </c>
      <c r="B14" s="82">
        <v>0</v>
      </c>
      <c r="C14" s="83" t="s">
        <v>42</v>
      </c>
      <c r="D14" s="84" t="str">
        <f>IF(C14="Str",'Personal File'!$C$12,IF(C14="Dex",'Personal File'!$C$13,IF(C14="Con",'Personal File'!$C$14,IF(C14="Int",'Personal File'!$C$15,IF(C14="Wis",'Personal File'!$C$16,IF(C14="Cha",'Personal File'!$C$17))))))</f>
        <v>+3</v>
      </c>
      <c r="E14" s="84" t="str">
        <f t="shared" si="0"/>
        <v>Int (+3)</v>
      </c>
      <c r="F14" s="85" t="s">
        <v>72</v>
      </c>
      <c r="G14" s="85">
        <f>B14+MID(E14,6,2)+F14</f>
        <v>3</v>
      </c>
      <c r="H14" s="86"/>
    </row>
    <row r="15" spans="1:8" s="62" customFormat="1" ht="16.5">
      <c r="A15" s="104" t="s">
        <v>58</v>
      </c>
      <c r="B15" s="101">
        <v>0</v>
      </c>
      <c r="C15" s="105" t="s">
        <v>40</v>
      </c>
      <c r="D15" s="106" t="str">
        <f>IF(C15="Str",'Personal File'!$C$12,IF(C15="Dex",'Personal File'!$C$13,IF(C15="Con",'Personal File'!$C$14,IF(C15="Int",'Personal File'!$C$15,IF(C15="Wis",'Personal File'!$C$16,IF(C15="Cha",'Personal File'!$C$17))))))</f>
        <v>+5</v>
      </c>
      <c r="E15" s="107" t="str">
        <f t="shared" si="0"/>
        <v>Cha (+5)</v>
      </c>
      <c r="F15" s="102" t="s">
        <v>72</v>
      </c>
      <c r="G15" s="102">
        <f>B15+MID(E15,6,2)+F15</f>
        <v>5</v>
      </c>
      <c r="H15" s="103"/>
    </row>
    <row r="16" spans="1:8" s="62" customFormat="1" ht="16.5">
      <c r="A16" s="78" t="s">
        <v>26</v>
      </c>
      <c r="B16" s="72">
        <v>0</v>
      </c>
      <c r="C16" s="79" t="s">
        <v>40</v>
      </c>
      <c r="D16" s="80" t="str">
        <f>IF(C16="Str",'Personal File'!$C$12,IF(C16="Dex",'Personal File'!$C$13,IF(C16="Con",'Personal File'!$C$14,IF(C16="Int",'Personal File'!$C$15,IF(C16="Wis",'Personal File'!$C$16,IF(C16="Cha",'Personal File'!$C$17))))))</f>
        <v>+5</v>
      </c>
      <c r="E16" s="80" t="str">
        <f t="shared" si="0"/>
        <v>Cha (+5)</v>
      </c>
      <c r="F16" s="75" t="s">
        <v>72</v>
      </c>
      <c r="G16" s="76">
        <v>0</v>
      </c>
      <c r="H16" s="77"/>
    </row>
    <row r="17" spans="1:8" s="62" customFormat="1" ht="16.5">
      <c r="A17" s="323" t="s">
        <v>59</v>
      </c>
      <c r="B17" s="324">
        <v>4</v>
      </c>
      <c r="C17" s="325" t="s">
        <v>43</v>
      </c>
      <c r="D17" s="326" t="str">
        <f>IF(C17="Str",'Personal File'!$C$12,IF(C17="Dex",'Personal File'!$C$13,IF(C17="Con",'Personal File'!$C$14,IF(C17="Int",'Personal File'!$C$15,IF(C17="Wis",'Personal File'!$C$16,IF(C17="Cha",'Personal File'!$C$17))))))</f>
        <v>+5</v>
      </c>
      <c r="E17" s="326" t="str">
        <f t="shared" si="0"/>
        <v>Wis (+5)</v>
      </c>
      <c r="F17" s="328" t="s">
        <v>72</v>
      </c>
      <c r="G17" s="328">
        <f>B17+MID(E17,6,2)+F17</f>
        <v>9</v>
      </c>
      <c r="H17" s="340"/>
    </row>
    <row r="18" spans="1:8" s="62" customFormat="1" ht="16.5">
      <c r="A18" s="341" t="s">
        <v>60</v>
      </c>
      <c r="B18" s="324">
        <v>4</v>
      </c>
      <c r="C18" s="342" t="s">
        <v>44</v>
      </c>
      <c r="D18" s="343" t="str">
        <f>IF(C18="Str",'Personal File'!$C$12,IF(C18="Dex",'Personal File'!$C$13,IF(C18="Con",'Personal File'!$C$14,IF(C18="Int",'Personal File'!$C$15,IF(C18="Wis",'Personal File'!$C$16,IF(C18="Cha",'Personal File'!$C$17))))))</f>
        <v>+4</v>
      </c>
      <c r="E18" s="343" t="str">
        <f t="shared" si="0"/>
        <v>Dex (+4)</v>
      </c>
      <c r="F18" s="328" t="s">
        <v>209</v>
      </c>
      <c r="G18" s="328">
        <f>B18+MID(E18,6,2)+F18</f>
        <v>10</v>
      </c>
      <c r="H18" s="329"/>
    </row>
    <row r="19" spans="1:8" s="62" customFormat="1" ht="16.5">
      <c r="A19" s="87" t="s">
        <v>61</v>
      </c>
      <c r="B19" s="82">
        <v>0</v>
      </c>
      <c r="C19" s="89" t="s">
        <v>40</v>
      </c>
      <c r="D19" s="90" t="str">
        <f>IF(C19="Str",'Personal File'!$C$12,IF(C19="Dex",'Personal File'!$C$13,IF(C19="Con",'Personal File'!$C$14,IF(C19="Int",'Personal File'!$C$15,IF(C19="Wis",'Personal File'!$C$16,IF(C19="Cha",'Personal File'!$C$17))))))</f>
        <v>+5</v>
      </c>
      <c r="E19" s="88" t="str">
        <f t="shared" si="0"/>
        <v>Cha (+5)</v>
      </c>
      <c r="F19" s="85" t="s">
        <v>72</v>
      </c>
      <c r="G19" s="85">
        <f>B19+MID(E19,6,2)+F19</f>
        <v>5</v>
      </c>
      <c r="H19" s="86"/>
    </row>
    <row r="20" spans="1:8" s="62" customFormat="1" ht="16.5">
      <c r="A20" s="108" t="s">
        <v>62</v>
      </c>
      <c r="B20" s="101">
        <v>0</v>
      </c>
      <c r="C20" s="109" t="s">
        <v>45</v>
      </c>
      <c r="D20" s="110">
        <f>IF(C20="Str",'Personal File'!$C$12,IF(C20="Dex",'Personal File'!$C$13,IF(C20="Con",'Personal File'!$C$14,IF(C20="Int",'Personal File'!$C$15,IF(C20="Wis",'Personal File'!$C$16,IF(C20="Cha",'Personal File'!$C$17))))))</f>
        <v>-2</v>
      </c>
      <c r="E20" s="110" t="str">
        <f t="shared" si="0"/>
        <v>Str (-2)</v>
      </c>
      <c r="F20" s="102" t="s">
        <v>72</v>
      </c>
      <c r="G20" s="102">
        <f>B20+MID(E20,6,2)+F20</f>
        <v>-2</v>
      </c>
      <c r="H20" s="103"/>
    </row>
    <row r="21" spans="1:8" s="62" customFormat="1" ht="16.5">
      <c r="A21" s="165" t="s">
        <v>127</v>
      </c>
      <c r="B21" s="162">
        <v>0</v>
      </c>
      <c r="C21" s="166" t="s">
        <v>42</v>
      </c>
      <c r="D21" s="167" t="str">
        <f>IF(C21="Str",'Personal File'!$C$12,IF(C21="Dex",'Personal File'!$C$13,IF(C21="Con",'Personal File'!$C$14,IF(C21="Int",'Personal File'!$C$15,IF(C21="Wis",'Personal File'!$C$16,IF(C21="Cha",'Personal File'!$C$17))))))</f>
        <v>+3</v>
      </c>
      <c r="E21" s="167" t="str">
        <f t="shared" si="0"/>
        <v>Int (+3)</v>
      </c>
      <c r="F21" s="163" t="s">
        <v>72</v>
      </c>
      <c r="G21" s="76">
        <v>0</v>
      </c>
      <c r="H21" s="164"/>
    </row>
    <row r="22" spans="1:8" s="62" customFormat="1" ht="16.5">
      <c r="A22" s="165" t="s">
        <v>126</v>
      </c>
      <c r="B22" s="162">
        <v>0</v>
      </c>
      <c r="C22" s="166" t="s">
        <v>42</v>
      </c>
      <c r="D22" s="167" t="str">
        <f>IF(C22="Str",'Personal File'!$C$12,IF(C22="Dex",'Personal File'!$C$13,IF(C22="Con",'Personal File'!$C$14,IF(C22="Int",'Personal File'!$C$15,IF(C22="Wis",'Personal File'!$C$16,IF(C22="Cha",'Personal File'!$C$17))))))</f>
        <v>+3</v>
      </c>
      <c r="E22" s="167" t="str">
        <f t="shared" si="0"/>
        <v>Int (+3)</v>
      </c>
      <c r="F22" s="163" t="s">
        <v>72</v>
      </c>
      <c r="G22" s="76">
        <v>0</v>
      </c>
      <c r="H22" s="164"/>
    </row>
    <row r="23" spans="1:8" s="62" customFormat="1" ht="16.5">
      <c r="A23" s="330" t="s">
        <v>188</v>
      </c>
      <c r="B23" s="324">
        <v>4</v>
      </c>
      <c r="C23" s="331" t="s">
        <v>42</v>
      </c>
      <c r="D23" s="332" t="str">
        <f>IF(C23="Str",'Personal File'!$C$12,IF(C23="Dex",'Personal File'!$C$13,IF(C23="Con",'Personal File'!$C$14,IF(C23="Int",'Personal File'!$C$15,IF(C23="Wis",'Personal File'!$C$16,IF(C23="Cha",'Personal File'!$C$17))))))</f>
        <v>+3</v>
      </c>
      <c r="E23" s="332" t="str">
        <f t="shared" si="0"/>
        <v>Int (+3)</v>
      </c>
      <c r="F23" s="328" t="s">
        <v>72</v>
      </c>
      <c r="G23" s="328">
        <f>B23+MID(E23,6,2)+F23</f>
        <v>7</v>
      </c>
      <c r="H23" s="329"/>
    </row>
    <row r="24" spans="1:8" s="62" customFormat="1" ht="16.5">
      <c r="A24" s="111" t="s">
        <v>63</v>
      </c>
      <c r="B24" s="101">
        <v>0</v>
      </c>
      <c r="C24" s="112" t="s">
        <v>43</v>
      </c>
      <c r="D24" s="113" t="str">
        <f>IF(C24="Str",'Personal File'!$C$12,IF(C24="Dex",'Personal File'!$C$13,IF(C24="Con",'Personal File'!$C$14,IF(C24="Int",'Personal File'!$C$15,IF(C24="Wis",'Personal File'!$C$16,IF(C24="Cha",'Personal File'!$C$17))))))</f>
        <v>+5</v>
      </c>
      <c r="E24" s="161" t="str">
        <f t="shared" si="0"/>
        <v>Wis (+5)</v>
      </c>
      <c r="F24" s="102" t="s">
        <v>72</v>
      </c>
      <c r="G24" s="102">
        <f>B24+MID(E24,6,2)+F24</f>
        <v>5</v>
      </c>
      <c r="H24" s="103"/>
    </row>
    <row r="25" spans="1:8" s="62" customFormat="1" ht="16.5">
      <c r="A25" s="323" t="s">
        <v>190</v>
      </c>
      <c r="B25" s="324">
        <v>9</v>
      </c>
      <c r="C25" s="325" t="s">
        <v>43</v>
      </c>
      <c r="D25" s="326" t="str">
        <f>IF(C25="Str",'Personal File'!$C$12,IF(C25="Dex",'Personal File'!$C$13,IF(C25="Con",'Personal File'!$C$14,IF(C25="Int",'Personal File'!$C$15,IF(C25="Wis",'Personal File'!$C$16,IF(C25="Cha",'Personal File'!$C$17))))))</f>
        <v>+5</v>
      </c>
      <c r="E25" s="327" t="str">
        <f t="shared" ref="E25" si="2">CONCATENATE(C25," (",D25,")")</f>
        <v>Wis (+5)</v>
      </c>
      <c r="F25" s="328" t="s">
        <v>72</v>
      </c>
      <c r="G25" s="328">
        <f>B25+MID(E25,6,2)+F25</f>
        <v>14</v>
      </c>
      <c r="H25" s="329"/>
    </row>
    <row r="26" spans="1:8" s="62" customFormat="1" ht="16.5">
      <c r="A26" s="341" t="s">
        <v>27</v>
      </c>
      <c r="B26" s="324">
        <v>6</v>
      </c>
      <c r="C26" s="342" t="s">
        <v>44</v>
      </c>
      <c r="D26" s="343" t="str">
        <f>IF(C26="Str",'Personal File'!$C$12,IF(C26="Dex",'Personal File'!$C$13,IF(C26="Con",'Personal File'!$C$14,IF(C26="Int",'Personal File'!$C$15,IF(C26="Wis",'Personal File'!$C$16,IF(C26="Cha",'Personal File'!$C$17))))))</f>
        <v>+4</v>
      </c>
      <c r="E26" s="343" t="str">
        <f t="shared" si="0"/>
        <v>Dex (+4)</v>
      </c>
      <c r="F26" s="328" t="s">
        <v>209</v>
      </c>
      <c r="G26" s="328">
        <f>B26+MID(E26,6,2)+F26</f>
        <v>12</v>
      </c>
      <c r="H26" s="329"/>
    </row>
    <row r="27" spans="1:8" s="62" customFormat="1" ht="16.5">
      <c r="A27" s="98" t="s">
        <v>64</v>
      </c>
      <c r="B27" s="72">
        <v>0</v>
      </c>
      <c r="C27" s="99" t="s">
        <v>44</v>
      </c>
      <c r="D27" s="100" t="str">
        <f>IF(C27="Str",'Personal File'!$C$12,IF(C27="Dex",'Personal File'!$C$13,IF(C27="Con",'Personal File'!$C$14,IF(C27="Int",'Personal File'!$C$15,IF(C27="Wis",'Personal File'!$C$16,IF(C27="Cha",'Personal File'!$C$17))))))</f>
        <v>+4</v>
      </c>
      <c r="E27" s="100" t="str">
        <f t="shared" si="0"/>
        <v>Dex (+4)</v>
      </c>
      <c r="F27" s="75" t="s">
        <v>72</v>
      </c>
      <c r="G27" s="76">
        <v>0</v>
      </c>
      <c r="H27" s="77"/>
    </row>
    <row r="28" spans="1:8" ht="16.5">
      <c r="A28" s="104" t="s">
        <v>128</v>
      </c>
      <c r="B28" s="101">
        <v>0</v>
      </c>
      <c r="C28" s="105" t="s">
        <v>40</v>
      </c>
      <c r="D28" s="106" t="str">
        <f>IF(C28="Str",'Personal File'!$C$12,IF(C28="Dex",'Personal File'!$C$13,IF(C28="Con",'Personal File'!$C$14,IF(C28="Int",'Personal File'!$C$15,IF(C28="Wis",'Personal File'!$C$16,IF(C28="Cha",'Personal File'!$C$17))))))</f>
        <v>+5</v>
      </c>
      <c r="E28" s="106" t="str">
        <f t="shared" si="0"/>
        <v>Cha (+5)</v>
      </c>
      <c r="F28" s="102" t="s">
        <v>72</v>
      </c>
      <c r="G28" s="102">
        <f>B28+MID(E28,6,2)+F28</f>
        <v>5</v>
      </c>
      <c r="H28" s="103"/>
    </row>
    <row r="29" spans="1:8" ht="16.5">
      <c r="A29" s="333" t="s">
        <v>189</v>
      </c>
      <c r="B29" s="324">
        <v>4</v>
      </c>
      <c r="C29" s="325" t="s">
        <v>43</v>
      </c>
      <c r="D29" s="326" t="str">
        <f>IF(C29="Str",'Personal File'!$C$12,IF(C29="Dex",'Personal File'!$C$13,IF(C29="Con",'Personal File'!$C$14,IF(C29="Int",'Personal File'!$C$15,IF(C29="Wis",'Personal File'!$C$16,IF(C29="Cha",'Personal File'!$C$17))))))</f>
        <v>+5</v>
      </c>
      <c r="E29" s="326" t="str">
        <f t="shared" si="0"/>
        <v>Wis (+5)</v>
      </c>
      <c r="F29" s="328" t="s">
        <v>72</v>
      </c>
      <c r="G29" s="328">
        <f>B29+MID(E29,6,2)+F29</f>
        <v>9</v>
      </c>
      <c r="H29" s="329"/>
    </row>
    <row r="30" spans="1:8" ht="16.5">
      <c r="A30" s="157" t="s">
        <v>28</v>
      </c>
      <c r="B30" s="101">
        <v>0</v>
      </c>
      <c r="C30" s="158" t="s">
        <v>44</v>
      </c>
      <c r="D30" s="159" t="str">
        <f>IF(C30="Str",'Personal File'!$C$12,IF(C30="Dex",'Personal File'!$C$13,IF(C30="Con",'Personal File'!$C$14,IF(C30="Int",'Personal File'!$C$15,IF(C30="Wis",'Personal File'!$C$16,IF(C30="Cha",'Personal File'!$C$17))))))</f>
        <v>+4</v>
      </c>
      <c r="E30" s="160" t="str">
        <f t="shared" si="0"/>
        <v>Dex (+4)</v>
      </c>
      <c r="F30" s="102" t="s">
        <v>72</v>
      </c>
      <c r="G30" s="102">
        <f>B30+MID(E30,6,2)+F30</f>
        <v>4</v>
      </c>
      <c r="H30" s="103"/>
    </row>
    <row r="31" spans="1:8" ht="16.5">
      <c r="A31" s="126" t="s">
        <v>29</v>
      </c>
      <c r="B31" s="101">
        <v>0</v>
      </c>
      <c r="C31" s="127" t="s">
        <v>42</v>
      </c>
      <c r="D31" s="128" t="str">
        <f>IF(C31="Str",'Personal File'!$C$12,IF(C31="Dex",'Personal File'!$C$13,IF(C31="Con",'Personal File'!$C$14,IF(C31="Int",'Personal File'!$C$15,IF(C31="Wis",'Personal File'!$C$16,IF(C31="Cha",'Personal File'!$C$17))))))</f>
        <v>+3</v>
      </c>
      <c r="E31" s="128" t="str">
        <f t="shared" si="0"/>
        <v>Int (+3)</v>
      </c>
      <c r="F31" s="102" t="s">
        <v>72</v>
      </c>
      <c r="G31" s="102">
        <f>B31+MID(E31,6,2)+F31</f>
        <v>3</v>
      </c>
      <c r="H31" s="218"/>
    </row>
    <row r="32" spans="1:8" ht="16.5">
      <c r="A32" s="323" t="s">
        <v>65</v>
      </c>
      <c r="B32" s="324">
        <v>8</v>
      </c>
      <c r="C32" s="325" t="s">
        <v>43</v>
      </c>
      <c r="D32" s="326" t="str">
        <f>IF(C32="Str",'Personal File'!$C$12,IF(C32="Dex",'Personal File'!$C$13,IF(C32="Con",'Personal File'!$C$14,IF(C32="Int",'Personal File'!$C$15,IF(C32="Wis",'Personal File'!$C$16,IF(C32="Cha",'Personal File'!$C$17))))))</f>
        <v>+5</v>
      </c>
      <c r="E32" s="326" t="str">
        <f t="shared" si="0"/>
        <v>Wis (+5)</v>
      </c>
      <c r="F32" s="328" t="s">
        <v>72</v>
      </c>
      <c r="G32" s="328">
        <f>B32+MID(E32,6,2)+F32</f>
        <v>13</v>
      </c>
      <c r="H32" s="329"/>
    </row>
    <row r="33" spans="1:8" ht="16.5">
      <c r="A33" s="98" t="s">
        <v>129</v>
      </c>
      <c r="B33" s="72">
        <v>0</v>
      </c>
      <c r="C33" s="99" t="s">
        <v>44</v>
      </c>
      <c r="D33" s="100" t="str">
        <f>IF(C33="Str",'Personal File'!$C$12,IF(C33="Dex",'Personal File'!$C$13,IF(C33="Con",'Personal File'!$C$14,IF(C33="Int",'Personal File'!$C$15,IF(C33="Wis",'Personal File'!$C$16,IF(C33="Cha",'Personal File'!$C$17))))))</f>
        <v>+4</v>
      </c>
      <c r="E33" s="100" t="str">
        <f t="shared" si="0"/>
        <v>Dex (+4)</v>
      </c>
      <c r="F33" s="75" t="s">
        <v>72</v>
      </c>
      <c r="G33" s="76">
        <v>0</v>
      </c>
      <c r="H33" s="77"/>
    </row>
    <row r="34" spans="1:8" ht="16.5">
      <c r="A34" s="165" t="s">
        <v>123</v>
      </c>
      <c r="B34" s="162">
        <v>0</v>
      </c>
      <c r="C34" s="166" t="s">
        <v>42</v>
      </c>
      <c r="D34" s="167" t="str">
        <f>IF(C34="Str",'Personal File'!$C$12,IF(C34="Dex",'Personal File'!$C$13,IF(C34="Con",'Personal File'!$C$14,IF(C34="Int",'Personal File'!$C$15,IF(C34="Wis",'Personal File'!$C$16,IF(C34="Cha",'Personal File'!$C$17))))))</f>
        <v>+3</v>
      </c>
      <c r="E34" s="167" t="str">
        <f t="shared" si="0"/>
        <v>Int (+3)</v>
      </c>
      <c r="F34" s="163" t="s">
        <v>72</v>
      </c>
      <c r="G34" s="76">
        <v>0</v>
      </c>
      <c r="H34" s="164"/>
    </row>
    <row r="35" spans="1:8" ht="16.5">
      <c r="A35" s="126" t="s">
        <v>66</v>
      </c>
      <c r="B35" s="101">
        <v>0</v>
      </c>
      <c r="C35" s="127" t="s">
        <v>42</v>
      </c>
      <c r="D35" s="128" t="str">
        <f>IF(C35="Str",'Personal File'!$C$12,IF(C35="Dex",'Personal File'!$C$13,IF(C35="Con",'Personal File'!$C$14,IF(C35="Int",'Personal File'!$C$15,IF(C35="Wis",'Personal File'!$C$16,IF(C35="Cha",'Personal File'!$C$17))))))</f>
        <v>+3</v>
      </c>
      <c r="E35" s="128" t="str">
        <f t="shared" si="0"/>
        <v>Int (+3)</v>
      </c>
      <c r="F35" s="102" t="s">
        <v>72</v>
      </c>
      <c r="G35" s="102">
        <f>B35+MID(E35,6,2)+F35</f>
        <v>3</v>
      </c>
      <c r="H35" s="218"/>
    </row>
    <row r="36" spans="1:8" ht="16.5">
      <c r="A36" s="323" t="s">
        <v>67</v>
      </c>
      <c r="B36" s="324">
        <v>5</v>
      </c>
      <c r="C36" s="325" t="s">
        <v>43</v>
      </c>
      <c r="D36" s="326" t="str">
        <f>IF(C36="Str",'Personal File'!$C$12,IF(C36="Dex",'Personal File'!$C$13,IF(C36="Con",'Personal File'!$C$14,IF(C36="Int",'Personal File'!$C$15,IF(C36="Wis",'Personal File'!$C$16,IF(C36="Cha",'Personal File'!$C$17))))))</f>
        <v>+5</v>
      </c>
      <c r="E36" s="326" t="str">
        <f t="shared" si="0"/>
        <v>Wis (+5)</v>
      </c>
      <c r="F36" s="328" t="s">
        <v>72</v>
      </c>
      <c r="G36" s="328">
        <f>B36+MID(E36,6,2)+F36</f>
        <v>10</v>
      </c>
      <c r="H36" s="329"/>
    </row>
    <row r="37" spans="1:8" ht="16.5">
      <c r="A37" s="111" t="s">
        <v>130</v>
      </c>
      <c r="B37" s="101">
        <v>0</v>
      </c>
      <c r="C37" s="112" t="s">
        <v>43</v>
      </c>
      <c r="D37" s="113" t="str">
        <f>IF(C37="Str",'Personal File'!$C$12,IF(C37="Dex",'Personal File'!$C$13,IF(C37="Con",'Personal File'!$C$14,IF(C37="Int",'Personal File'!$C$15,IF(C37="Wis",'Personal File'!$C$16,IF(C37="Cha",'Personal File'!$C$17))))))</f>
        <v>+5</v>
      </c>
      <c r="E37" s="113" t="str">
        <f t="shared" si="0"/>
        <v>Wis (+5)</v>
      </c>
      <c r="F37" s="102" t="s">
        <v>72</v>
      </c>
      <c r="G37" s="102">
        <f>B37+MID(E37,6,2)+F37</f>
        <v>5</v>
      </c>
      <c r="H37" s="218"/>
    </row>
    <row r="38" spans="1:8" ht="16.5">
      <c r="A38" s="108" t="s">
        <v>30</v>
      </c>
      <c r="B38" s="101">
        <v>0</v>
      </c>
      <c r="C38" s="109" t="s">
        <v>45</v>
      </c>
      <c r="D38" s="110">
        <f>IF(C38="Str",'Personal File'!$C$12,IF(C38="Dex",'Personal File'!$C$13,IF(C38="Con",'Personal File'!$C$14,IF(C38="Int",'Personal File'!$C$15,IF(C38="Wis",'Personal File'!$C$16,IF(C38="Cha",'Personal File'!$C$17))))))</f>
        <v>-2</v>
      </c>
      <c r="E38" s="110" t="str">
        <f t="shared" si="0"/>
        <v>Str (-2)</v>
      </c>
      <c r="F38" s="102" t="s">
        <v>72</v>
      </c>
      <c r="G38" s="102">
        <f>B38+MID(E38,6,2)+F38</f>
        <v>-2</v>
      </c>
      <c r="H38" s="103"/>
    </row>
    <row r="39" spans="1:8" ht="16.5">
      <c r="A39" s="168" t="s">
        <v>68</v>
      </c>
      <c r="B39" s="162">
        <v>0</v>
      </c>
      <c r="C39" s="169" t="s">
        <v>44</v>
      </c>
      <c r="D39" s="170" t="str">
        <f>IF(C39="Str",'Personal File'!$C$12,IF(C39="Dex",'Personal File'!$C$13,IF(C39="Con",'Personal File'!$C$14,IF(C39="Int",'Personal File'!$C$15,IF(C39="Wis",'Personal File'!$C$16,IF(C39="Cha",'Personal File'!$C$17))))))</f>
        <v>+4</v>
      </c>
      <c r="E39" s="170" t="str">
        <f t="shared" si="0"/>
        <v>Dex (+4)</v>
      </c>
      <c r="F39" s="163" t="s">
        <v>72</v>
      </c>
      <c r="G39" s="76">
        <v>0</v>
      </c>
      <c r="H39" s="164"/>
    </row>
    <row r="40" spans="1:8" ht="16.5">
      <c r="A40" s="78" t="s">
        <v>69</v>
      </c>
      <c r="B40" s="72">
        <v>0</v>
      </c>
      <c r="C40" s="79" t="s">
        <v>40</v>
      </c>
      <c r="D40" s="80" t="str">
        <f>IF(C40="Str",'Personal File'!$C$12,IF(C40="Dex",'Personal File'!$C$13,IF(C40="Con",'Personal File'!$C$14,IF(C40="Int",'Personal File'!$C$15,IF(C40="Wis",'Personal File'!$C$16,IF(C40="Cha",'Personal File'!$C$17))))))</f>
        <v>+5</v>
      </c>
      <c r="E40" s="80" t="str">
        <f t="shared" si="0"/>
        <v>Cha (+5)</v>
      </c>
      <c r="F40" s="75" t="s">
        <v>72</v>
      </c>
      <c r="G40" s="76">
        <v>0</v>
      </c>
      <c r="H40" s="77"/>
    </row>
    <row r="41" spans="1:8" ht="17.25" thickBot="1">
      <c r="A41" s="174" t="s">
        <v>70</v>
      </c>
      <c r="B41" s="175">
        <v>0</v>
      </c>
      <c r="C41" s="176" t="s">
        <v>44</v>
      </c>
      <c r="D41" s="177" t="str">
        <f>IF(C41="Str",'Personal File'!$C$12,IF(C41="Dex",'Personal File'!$C$13,IF(C41="Con",'Personal File'!$C$14,IF(C41="Int",'Personal File'!$C$15,IF(C41="Wis",'Personal File'!$C$16,IF(C41="Cha",'Personal File'!$C$17))))))</f>
        <v>+4</v>
      </c>
      <c r="E41" s="177" t="str">
        <f t="shared" si="0"/>
        <v>Dex (+4)</v>
      </c>
      <c r="F41" s="178" t="s">
        <v>72</v>
      </c>
      <c r="G41" s="178">
        <f>B41+MID(E41,6,2)+F41</f>
        <v>4</v>
      </c>
      <c r="H41" s="179"/>
    </row>
    <row r="42" spans="1:8" ht="16.5" thickTop="1">
      <c r="B42" s="97"/>
    </row>
    <row r="43" spans="1:8">
      <c r="B43" s="97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9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3" defaultRowHeight="15.75"/>
  <cols>
    <col min="1" max="1" width="23.5" style="311" customWidth="1"/>
    <col min="2" max="2" width="6.25" style="311" bestFit="1" customWidth="1"/>
    <col min="3" max="3" width="9.625" style="312" bestFit="1" customWidth="1"/>
    <col min="4" max="4" width="11.25" style="312" bestFit="1" customWidth="1"/>
    <col min="5" max="5" width="11.25" style="312" customWidth="1"/>
    <col min="6" max="6" width="11" style="312" customWidth="1"/>
    <col min="7" max="7" width="9.5" style="312" bestFit="1" customWidth="1"/>
    <col min="8" max="8" width="29.875" style="311" customWidth="1"/>
    <col min="9" max="256" width="13" style="274"/>
    <col min="257" max="257" width="15.875" style="274" customWidth="1"/>
    <col min="258" max="258" width="6.25" style="274" bestFit="1" customWidth="1"/>
    <col min="259" max="259" width="9.625" style="274" bestFit="1" customWidth="1"/>
    <col min="260" max="260" width="11.25" style="274" bestFit="1" customWidth="1"/>
    <col min="261" max="261" width="11.25" style="274" customWidth="1"/>
    <col min="262" max="262" width="11" style="274" customWidth="1"/>
    <col min="263" max="263" width="9.5" style="274" bestFit="1" customWidth="1"/>
    <col min="264" max="264" width="29.875" style="274" customWidth="1"/>
    <col min="265" max="512" width="13" style="274"/>
    <col min="513" max="513" width="15.875" style="274" customWidth="1"/>
    <col min="514" max="514" width="6.25" style="274" bestFit="1" customWidth="1"/>
    <col min="515" max="515" width="9.625" style="274" bestFit="1" customWidth="1"/>
    <col min="516" max="516" width="11.25" style="274" bestFit="1" customWidth="1"/>
    <col min="517" max="517" width="11.25" style="274" customWidth="1"/>
    <col min="518" max="518" width="11" style="274" customWidth="1"/>
    <col min="519" max="519" width="9.5" style="274" bestFit="1" customWidth="1"/>
    <col min="520" max="520" width="29.875" style="274" customWidth="1"/>
    <col min="521" max="768" width="13" style="274"/>
    <col min="769" max="769" width="15.875" style="274" customWidth="1"/>
    <col min="770" max="770" width="6.25" style="274" bestFit="1" customWidth="1"/>
    <col min="771" max="771" width="9.625" style="274" bestFit="1" customWidth="1"/>
    <col min="772" max="772" width="11.25" style="274" bestFit="1" customWidth="1"/>
    <col min="773" max="773" width="11.25" style="274" customWidth="1"/>
    <col min="774" max="774" width="11" style="274" customWidth="1"/>
    <col min="775" max="775" width="9.5" style="274" bestFit="1" customWidth="1"/>
    <col min="776" max="776" width="29.875" style="274" customWidth="1"/>
    <col min="777" max="1024" width="13" style="274"/>
    <col min="1025" max="1025" width="15.875" style="274" customWidth="1"/>
    <col min="1026" max="1026" width="6.25" style="274" bestFit="1" customWidth="1"/>
    <col min="1027" max="1027" width="9.625" style="274" bestFit="1" customWidth="1"/>
    <col min="1028" max="1028" width="11.25" style="274" bestFit="1" customWidth="1"/>
    <col min="1029" max="1029" width="11.25" style="274" customWidth="1"/>
    <col min="1030" max="1030" width="11" style="274" customWidth="1"/>
    <col min="1031" max="1031" width="9.5" style="274" bestFit="1" customWidth="1"/>
    <col min="1032" max="1032" width="29.875" style="274" customWidth="1"/>
    <col min="1033" max="1280" width="13" style="274"/>
    <col min="1281" max="1281" width="15.875" style="274" customWidth="1"/>
    <col min="1282" max="1282" width="6.25" style="274" bestFit="1" customWidth="1"/>
    <col min="1283" max="1283" width="9.625" style="274" bestFit="1" customWidth="1"/>
    <col min="1284" max="1284" width="11.25" style="274" bestFit="1" customWidth="1"/>
    <col min="1285" max="1285" width="11.25" style="274" customWidth="1"/>
    <col min="1286" max="1286" width="11" style="274" customWidth="1"/>
    <col min="1287" max="1287" width="9.5" style="274" bestFit="1" customWidth="1"/>
    <col min="1288" max="1288" width="29.875" style="274" customWidth="1"/>
    <col min="1289" max="1536" width="13" style="274"/>
    <col min="1537" max="1537" width="15.875" style="274" customWidth="1"/>
    <col min="1538" max="1538" width="6.25" style="274" bestFit="1" customWidth="1"/>
    <col min="1539" max="1539" width="9.625" style="274" bestFit="1" customWidth="1"/>
    <col min="1540" max="1540" width="11.25" style="274" bestFit="1" customWidth="1"/>
    <col min="1541" max="1541" width="11.25" style="274" customWidth="1"/>
    <col min="1542" max="1542" width="11" style="274" customWidth="1"/>
    <col min="1543" max="1543" width="9.5" style="274" bestFit="1" customWidth="1"/>
    <col min="1544" max="1544" width="29.875" style="274" customWidth="1"/>
    <col min="1545" max="1792" width="13" style="274"/>
    <col min="1793" max="1793" width="15.875" style="274" customWidth="1"/>
    <col min="1794" max="1794" width="6.25" style="274" bestFit="1" customWidth="1"/>
    <col min="1795" max="1795" width="9.625" style="274" bestFit="1" customWidth="1"/>
    <col min="1796" max="1796" width="11.25" style="274" bestFit="1" customWidth="1"/>
    <col min="1797" max="1797" width="11.25" style="274" customWidth="1"/>
    <col min="1798" max="1798" width="11" style="274" customWidth="1"/>
    <col min="1799" max="1799" width="9.5" style="274" bestFit="1" customWidth="1"/>
    <col min="1800" max="1800" width="29.875" style="274" customWidth="1"/>
    <col min="1801" max="2048" width="13" style="274"/>
    <col min="2049" max="2049" width="15.875" style="274" customWidth="1"/>
    <col min="2050" max="2050" width="6.25" style="274" bestFit="1" customWidth="1"/>
    <col min="2051" max="2051" width="9.625" style="274" bestFit="1" customWidth="1"/>
    <col min="2052" max="2052" width="11.25" style="274" bestFit="1" customWidth="1"/>
    <col min="2053" max="2053" width="11.25" style="274" customWidth="1"/>
    <col min="2054" max="2054" width="11" style="274" customWidth="1"/>
    <col min="2055" max="2055" width="9.5" style="274" bestFit="1" customWidth="1"/>
    <col min="2056" max="2056" width="29.875" style="274" customWidth="1"/>
    <col min="2057" max="2304" width="13" style="274"/>
    <col min="2305" max="2305" width="15.875" style="274" customWidth="1"/>
    <col min="2306" max="2306" width="6.25" style="274" bestFit="1" customWidth="1"/>
    <col min="2307" max="2307" width="9.625" style="274" bestFit="1" customWidth="1"/>
    <col min="2308" max="2308" width="11.25" style="274" bestFit="1" customWidth="1"/>
    <col min="2309" max="2309" width="11.25" style="274" customWidth="1"/>
    <col min="2310" max="2310" width="11" style="274" customWidth="1"/>
    <col min="2311" max="2311" width="9.5" style="274" bestFit="1" customWidth="1"/>
    <col min="2312" max="2312" width="29.875" style="274" customWidth="1"/>
    <col min="2313" max="2560" width="13" style="274"/>
    <col min="2561" max="2561" width="15.875" style="274" customWidth="1"/>
    <col min="2562" max="2562" width="6.25" style="274" bestFit="1" customWidth="1"/>
    <col min="2563" max="2563" width="9.625" style="274" bestFit="1" customWidth="1"/>
    <col min="2564" max="2564" width="11.25" style="274" bestFit="1" customWidth="1"/>
    <col min="2565" max="2565" width="11.25" style="274" customWidth="1"/>
    <col min="2566" max="2566" width="11" style="274" customWidth="1"/>
    <col min="2567" max="2567" width="9.5" style="274" bestFit="1" customWidth="1"/>
    <col min="2568" max="2568" width="29.875" style="274" customWidth="1"/>
    <col min="2569" max="2816" width="13" style="274"/>
    <col min="2817" max="2817" width="15.875" style="274" customWidth="1"/>
    <col min="2818" max="2818" width="6.25" style="274" bestFit="1" customWidth="1"/>
    <col min="2819" max="2819" width="9.625" style="274" bestFit="1" customWidth="1"/>
    <col min="2820" max="2820" width="11.25" style="274" bestFit="1" customWidth="1"/>
    <col min="2821" max="2821" width="11.25" style="274" customWidth="1"/>
    <col min="2822" max="2822" width="11" style="274" customWidth="1"/>
    <col min="2823" max="2823" width="9.5" style="274" bestFit="1" customWidth="1"/>
    <col min="2824" max="2824" width="29.875" style="274" customWidth="1"/>
    <col min="2825" max="3072" width="13" style="274"/>
    <col min="3073" max="3073" width="15.875" style="274" customWidth="1"/>
    <col min="3074" max="3074" width="6.25" style="274" bestFit="1" customWidth="1"/>
    <col min="3075" max="3075" width="9.625" style="274" bestFit="1" customWidth="1"/>
    <col min="3076" max="3076" width="11.25" style="274" bestFit="1" customWidth="1"/>
    <col min="3077" max="3077" width="11.25" style="274" customWidth="1"/>
    <col min="3078" max="3078" width="11" style="274" customWidth="1"/>
    <col min="3079" max="3079" width="9.5" style="274" bestFit="1" customWidth="1"/>
    <col min="3080" max="3080" width="29.875" style="274" customWidth="1"/>
    <col min="3081" max="3328" width="13" style="274"/>
    <col min="3329" max="3329" width="15.875" style="274" customWidth="1"/>
    <col min="3330" max="3330" width="6.25" style="274" bestFit="1" customWidth="1"/>
    <col min="3331" max="3331" width="9.625" style="274" bestFit="1" customWidth="1"/>
    <col min="3332" max="3332" width="11.25" style="274" bestFit="1" customWidth="1"/>
    <col min="3333" max="3333" width="11.25" style="274" customWidth="1"/>
    <col min="3334" max="3334" width="11" style="274" customWidth="1"/>
    <col min="3335" max="3335" width="9.5" style="274" bestFit="1" customWidth="1"/>
    <col min="3336" max="3336" width="29.875" style="274" customWidth="1"/>
    <col min="3337" max="3584" width="13" style="274"/>
    <col min="3585" max="3585" width="15.875" style="274" customWidth="1"/>
    <col min="3586" max="3586" width="6.25" style="274" bestFit="1" customWidth="1"/>
    <col min="3587" max="3587" width="9.625" style="274" bestFit="1" customWidth="1"/>
    <col min="3588" max="3588" width="11.25" style="274" bestFit="1" customWidth="1"/>
    <col min="3589" max="3589" width="11.25" style="274" customWidth="1"/>
    <col min="3590" max="3590" width="11" style="274" customWidth="1"/>
    <col min="3591" max="3591" width="9.5" style="274" bestFit="1" customWidth="1"/>
    <col min="3592" max="3592" width="29.875" style="274" customWidth="1"/>
    <col min="3593" max="3840" width="13" style="274"/>
    <col min="3841" max="3841" width="15.875" style="274" customWidth="1"/>
    <col min="3842" max="3842" width="6.25" style="274" bestFit="1" customWidth="1"/>
    <col min="3843" max="3843" width="9.625" style="274" bestFit="1" customWidth="1"/>
    <col min="3844" max="3844" width="11.25" style="274" bestFit="1" customWidth="1"/>
    <col min="3845" max="3845" width="11.25" style="274" customWidth="1"/>
    <col min="3846" max="3846" width="11" style="274" customWidth="1"/>
    <col min="3847" max="3847" width="9.5" style="274" bestFit="1" customWidth="1"/>
    <col min="3848" max="3848" width="29.875" style="274" customWidth="1"/>
    <col min="3849" max="4096" width="13" style="274"/>
    <col min="4097" max="4097" width="15.875" style="274" customWidth="1"/>
    <col min="4098" max="4098" width="6.25" style="274" bestFit="1" customWidth="1"/>
    <col min="4099" max="4099" width="9.625" style="274" bestFit="1" customWidth="1"/>
    <col min="4100" max="4100" width="11.25" style="274" bestFit="1" customWidth="1"/>
    <col min="4101" max="4101" width="11.25" style="274" customWidth="1"/>
    <col min="4102" max="4102" width="11" style="274" customWidth="1"/>
    <col min="4103" max="4103" width="9.5" style="274" bestFit="1" customWidth="1"/>
    <col min="4104" max="4104" width="29.875" style="274" customWidth="1"/>
    <col min="4105" max="4352" width="13" style="274"/>
    <col min="4353" max="4353" width="15.875" style="274" customWidth="1"/>
    <col min="4354" max="4354" width="6.25" style="274" bestFit="1" customWidth="1"/>
    <col min="4355" max="4355" width="9.625" style="274" bestFit="1" customWidth="1"/>
    <col min="4356" max="4356" width="11.25" style="274" bestFit="1" customWidth="1"/>
    <col min="4357" max="4357" width="11.25" style="274" customWidth="1"/>
    <col min="4358" max="4358" width="11" style="274" customWidth="1"/>
    <col min="4359" max="4359" width="9.5" style="274" bestFit="1" customWidth="1"/>
    <col min="4360" max="4360" width="29.875" style="274" customWidth="1"/>
    <col min="4361" max="4608" width="13" style="274"/>
    <col min="4609" max="4609" width="15.875" style="274" customWidth="1"/>
    <col min="4610" max="4610" width="6.25" style="274" bestFit="1" customWidth="1"/>
    <col min="4611" max="4611" width="9.625" style="274" bestFit="1" customWidth="1"/>
    <col min="4612" max="4612" width="11.25" style="274" bestFit="1" customWidth="1"/>
    <col min="4613" max="4613" width="11.25" style="274" customWidth="1"/>
    <col min="4614" max="4614" width="11" style="274" customWidth="1"/>
    <col min="4615" max="4615" width="9.5" style="274" bestFit="1" customWidth="1"/>
    <col min="4616" max="4616" width="29.875" style="274" customWidth="1"/>
    <col min="4617" max="4864" width="13" style="274"/>
    <col min="4865" max="4865" width="15.875" style="274" customWidth="1"/>
    <col min="4866" max="4866" width="6.25" style="274" bestFit="1" customWidth="1"/>
    <col min="4867" max="4867" width="9.625" style="274" bestFit="1" customWidth="1"/>
    <col min="4868" max="4868" width="11.25" style="274" bestFit="1" customWidth="1"/>
    <col min="4869" max="4869" width="11.25" style="274" customWidth="1"/>
    <col min="4870" max="4870" width="11" style="274" customWidth="1"/>
    <col min="4871" max="4871" width="9.5" style="274" bestFit="1" customWidth="1"/>
    <col min="4872" max="4872" width="29.875" style="274" customWidth="1"/>
    <col min="4873" max="5120" width="13" style="274"/>
    <col min="5121" max="5121" width="15.875" style="274" customWidth="1"/>
    <col min="5122" max="5122" width="6.25" style="274" bestFit="1" customWidth="1"/>
    <col min="5123" max="5123" width="9.625" style="274" bestFit="1" customWidth="1"/>
    <col min="5124" max="5124" width="11.25" style="274" bestFit="1" customWidth="1"/>
    <col min="5125" max="5125" width="11.25" style="274" customWidth="1"/>
    <col min="5126" max="5126" width="11" style="274" customWidth="1"/>
    <col min="5127" max="5127" width="9.5" style="274" bestFit="1" customWidth="1"/>
    <col min="5128" max="5128" width="29.875" style="274" customWidth="1"/>
    <col min="5129" max="5376" width="13" style="274"/>
    <col min="5377" max="5377" width="15.875" style="274" customWidth="1"/>
    <col min="5378" max="5378" width="6.25" style="274" bestFit="1" customWidth="1"/>
    <col min="5379" max="5379" width="9.625" style="274" bestFit="1" customWidth="1"/>
    <col min="5380" max="5380" width="11.25" style="274" bestFit="1" customWidth="1"/>
    <col min="5381" max="5381" width="11.25" style="274" customWidth="1"/>
    <col min="5382" max="5382" width="11" style="274" customWidth="1"/>
    <col min="5383" max="5383" width="9.5" style="274" bestFit="1" customWidth="1"/>
    <col min="5384" max="5384" width="29.875" style="274" customWidth="1"/>
    <col min="5385" max="5632" width="13" style="274"/>
    <col min="5633" max="5633" width="15.875" style="274" customWidth="1"/>
    <col min="5634" max="5634" width="6.25" style="274" bestFit="1" customWidth="1"/>
    <col min="5635" max="5635" width="9.625" style="274" bestFit="1" customWidth="1"/>
    <col min="5636" max="5636" width="11.25" style="274" bestFit="1" customWidth="1"/>
    <col min="5637" max="5637" width="11.25" style="274" customWidth="1"/>
    <col min="5638" max="5638" width="11" style="274" customWidth="1"/>
    <col min="5639" max="5639" width="9.5" style="274" bestFit="1" customWidth="1"/>
    <col min="5640" max="5640" width="29.875" style="274" customWidth="1"/>
    <col min="5641" max="5888" width="13" style="274"/>
    <col min="5889" max="5889" width="15.875" style="274" customWidth="1"/>
    <col min="5890" max="5890" width="6.25" style="274" bestFit="1" customWidth="1"/>
    <col min="5891" max="5891" width="9.625" style="274" bestFit="1" customWidth="1"/>
    <col min="5892" max="5892" width="11.25" style="274" bestFit="1" customWidth="1"/>
    <col min="5893" max="5893" width="11.25" style="274" customWidth="1"/>
    <col min="5894" max="5894" width="11" style="274" customWidth="1"/>
    <col min="5895" max="5895" width="9.5" style="274" bestFit="1" customWidth="1"/>
    <col min="5896" max="5896" width="29.875" style="274" customWidth="1"/>
    <col min="5897" max="6144" width="13" style="274"/>
    <col min="6145" max="6145" width="15.875" style="274" customWidth="1"/>
    <col min="6146" max="6146" width="6.25" style="274" bestFit="1" customWidth="1"/>
    <col min="6147" max="6147" width="9.625" style="274" bestFit="1" customWidth="1"/>
    <col min="6148" max="6148" width="11.25" style="274" bestFit="1" customWidth="1"/>
    <col min="6149" max="6149" width="11.25" style="274" customWidth="1"/>
    <col min="6150" max="6150" width="11" style="274" customWidth="1"/>
    <col min="6151" max="6151" width="9.5" style="274" bestFit="1" customWidth="1"/>
    <col min="6152" max="6152" width="29.875" style="274" customWidth="1"/>
    <col min="6153" max="6400" width="13" style="274"/>
    <col min="6401" max="6401" width="15.875" style="274" customWidth="1"/>
    <col min="6402" max="6402" width="6.25" style="274" bestFit="1" customWidth="1"/>
    <col min="6403" max="6403" width="9.625" style="274" bestFit="1" customWidth="1"/>
    <col min="6404" max="6404" width="11.25" style="274" bestFit="1" customWidth="1"/>
    <col min="6405" max="6405" width="11.25" style="274" customWidth="1"/>
    <col min="6406" max="6406" width="11" style="274" customWidth="1"/>
    <col min="6407" max="6407" width="9.5" style="274" bestFit="1" customWidth="1"/>
    <col min="6408" max="6408" width="29.875" style="274" customWidth="1"/>
    <col min="6409" max="6656" width="13" style="274"/>
    <col min="6657" max="6657" width="15.875" style="274" customWidth="1"/>
    <col min="6658" max="6658" width="6.25" style="274" bestFit="1" customWidth="1"/>
    <col min="6659" max="6659" width="9.625" style="274" bestFit="1" customWidth="1"/>
    <col min="6660" max="6660" width="11.25" style="274" bestFit="1" customWidth="1"/>
    <col min="6661" max="6661" width="11.25" style="274" customWidth="1"/>
    <col min="6662" max="6662" width="11" style="274" customWidth="1"/>
    <col min="6663" max="6663" width="9.5" style="274" bestFit="1" customWidth="1"/>
    <col min="6664" max="6664" width="29.875" style="274" customWidth="1"/>
    <col min="6665" max="6912" width="13" style="274"/>
    <col min="6913" max="6913" width="15.875" style="274" customWidth="1"/>
    <col min="6914" max="6914" width="6.25" style="274" bestFit="1" customWidth="1"/>
    <col min="6915" max="6915" width="9.625" style="274" bestFit="1" customWidth="1"/>
    <col min="6916" max="6916" width="11.25" style="274" bestFit="1" customWidth="1"/>
    <col min="6917" max="6917" width="11.25" style="274" customWidth="1"/>
    <col min="6918" max="6918" width="11" style="274" customWidth="1"/>
    <col min="6919" max="6919" width="9.5" style="274" bestFit="1" customWidth="1"/>
    <col min="6920" max="6920" width="29.875" style="274" customWidth="1"/>
    <col min="6921" max="7168" width="13" style="274"/>
    <col min="7169" max="7169" width="15.875" style="274" customWidth="1"/>
    <col min="7170" max="7170" width="6.25" style="274" bestFit="1" customWidth="1"/>
    <col min="7171" max="7171" width="9.625" style="274" bestFit="1" customWidth="1"/>
    <col min="7172" max="7172" width="11.25" style="274" bestFit="1" customWidth="1"/>
    <col min="7173" max="7173" width="11.25" style="274" customWidth="1"/>
    <col min="7174" max="7174" width="11" style="274" customWidth="1"/>
    <col min="7175" max="7175" width="9.5" style="274" bestFit="1" customWidth="1"/>
    <col min="7176" max="7176" width="29.875" style="274" customWidth="1"/>
    <col min="7177" max="7424" width="13" style="274"/>
    <col min="7425" max="7425" width="15.875" style="274" customWidth="1"/>
    <col min="7426" max="7426" width="6.25" style="274" bestFit="1" customWidth="1"/>
    <col min="7427" max="7427" width="9.625" style="274" bestFit="1" customWidth="1"/>
    <col min="7428" max="7428" width="11.25" style="274" bestFit="1" customWidth="1"/>
    <col min="7429" max="7429" width="11.25" style="274" customWidth="1"/>
    <col min="7430" max="7430" width="11" style="274" customWidth="1"/>
    <col min="7431" max="7431" width="9.5" style="274" bestFit="1" customWidth="1"/>
    <col min="7432" max="7432" width="29.875" style="274" customWidth="1"/>
    <col min="7433" max="7680" width="13" style="274"/>
    <col min="7681" max="7681" width="15.875" style="274" customWidth="1"/>
    <col min="7682" max="7682" width="6.25" style="274" bestFit="1" customWidth="1"/>
    <col min="7683" max="7683" width="9.625" style="274" bestFit="1" customWidth="1"/>
    <col min="7684" max="7684" width="11.25" style="274" bestFit="1" customWidth="1"/>
    <col min="7685" max="7685" width="11.25" style="274" customWidth="1"/>
    <col min="7686" max="7686" width="11" style="274" customWidth="1"/>
    <col min="7687" max="7687" width="9.5" style="274" bestFit="1" customWidth="1"/>
    <col min="7688" max="7688" width="29.875" style="274" customWidth="1"/>
    <col min="7689" max="7936" width="13" style="274"/>
    <col min="7937" max="7937" width="15.875" style="274" customWidth="1"/>
    <col min="7938" max="7938" width="6.25" style="274" bestFit="1" customWidth="1"/>
    <col min="7939" max="7939" width="9.625" style="274" bestFit="1" customWidth="1"/>
    <col min="7940" max="7940" width="11.25" style="274" bestFit="1" customWidth="1"/>
    <col min="7941" max="7941" width="11.25" style="274" customWidth="1"/>
    <col min="7942" max="7942" width="11" style="274" customWidth="1"/>
    <col min="7943" max="7943" width="9.5" style="274" bestFit="1" customWidth="1"/>
    <col min="7944" max="7944" width="29.875" style="274" customWidth="1"/>
    <col min="7945" max="8192" width="13" style="274"/>
    <col min="8193" max="8193" width="15.875" style="274" customWidth="1"/>
    <col min="8194" max="8194" width="6.25" style="274" bestFit="1" customWidth="1"/>
    <col min="8195" max="8195" width="9.625" style="274" bestFit="1" customWidth="1"/>
    <col min="8196" max="8196" width="11.25" style="274" bestFit="1" customWidth="1"/>
    <col min="8197" max="8197" width="11.25" style="274" customWidth="1"/>
    <col min="8198" max="8198" width="11" style="274" customWidth="1"/>
    <col min="8199" max="8199" width="9.5" style="274" bestFit="1" customWidth="1"/>
    <col min="8200" max="8200" width="29.875" style="274" customWidth="1"/>
    <col min="8201" max="8448" width="13" style="274"/>
    <col min="8449" max="8449" width="15.875" style="274" customWidth="1"/>
    <col min="8450" max="8450" width="6.25" style="274" bestFit="1" customWidth="1"/>
    <col min="8451" max="8451" width="9.625" style="274" bestFit="1" customWidth="1"/>
    <col min="8452" max="8452" width="11.25" style="274" bestFit="1" customWidth="1"/>
    <col min="8453" max="8453" width="11.25" style="274" customWidth="1"/>
    <col min="8454" max="8454" width="11" style="274" customWidth="1"/>
    <col min="8455" max="8455" width="9.5" style="274" bestFit="1" customWidth="1"/>
    <col min="8456" max="8456" width="29.875" style="274" customWidth="1"/>
    <col min="8457" max="8704" width="13" style="274"/>
    <col min="8705" max="8705" width="15.875" style="274" customWidth="1"/>
    <col min="8706" max="8706" width="6.25" style="274" bestFit="1" customWidth="1"/>
    <col min="8707" max="8707" width="9.625" style="274" bestFit="1" customWidth="1"/>
    <col min="8708" max="8708" width="11.25" style="274" bestFit="1" customWidth="1"/>
    <col min="8709" max="8709" width="11.25" style="274" customWidth="1"/>
    <col min="8710" max="8710" width="11" style="274" customWidth="1"/>
    <col min="8711" max="8711" width="9.5" style="274" bestFit="1" customWidth="1"/>
    <col min="8712" max="8712" width="29.875" style="274" customWidth="1"/>
    <col min="8713" max="8960" width="13" style="274"/>
    <col min="8961" max="8961" width="15.875" style="274" customWidth="1"/>
    <col min="8962" max="8962" width="6.25" style="274" bestFit="1" customWidth="1"/>
    <col min="8963" max="8963" width="9.625" style="274" bestFit="1" customWidth="1"/>
    <col min="8964" max="8964" width="11.25" style="274" bestFit="1" customWidth="1"/>
    <col min="8965" max="8965" width="11.25" style="274" customWidth="1"/>
    <col min="8966" max="8966" width="11" style="274" customWidth="1"/>
    <col min="8967" max="8967" width="9.5" style="274" bestFit="1" customWidth="1"/>
    <col min="8968" max="8968" width="29.875" style="274" customWidth="1"/>
    <col min="8969" max="9216" width="13" style="274"/>
    <col min="9217" max="9217" width="15.875" style="274" customWidth="1"/>
    <col min="9218" max="9218" width="6.25" style="274" bestFit="1" customWidth="1"/>
    <col min="9219" max="9219" width="9.625" style="274" bestFit="1" customWidth="1"/>
    <col min="9220" max="9220" width="11.25" style="274" bestFit="1" customWidth="1"/>
    <col min="9221" max="9221" width="11.25" style="274" customWidth="1"/>
    <col min="9222" max="9222" width="11" style="274" customWidth="1"/>
    <col min="9223" max="9223" width="9.5" style="274" bestFit="1" customWidth="1"/>
    <col min="9224" max="9224" width="29.875" style="274" customWidth="1"/>
    <col min="9225" max="9472" width="13" style="274"/>
    <col min="9473" max="9473" width="15.875" style="274" customWidth="1"/>
    <col min="9474" max="9474" width="6.25" style="274" bestFit="1" customWidth="1"/>
    <col min="9475" max="9475" width="9.625" style="274" bestFit="1" customWidth="1"/>
    <col min="9476" max="9476" width="11.25" style="274" bestFit="1" customWidth="1"/>
    <col min="9477" max="9477" width="11.25" style="274" customWidth="1"/>
    <col min="9478" max="9478" width="11" style="274" customWidth="1"/>
    <col min="9479" max="9479" width="9.5" style="274" bestFit="1" customWidth="1"/>
    <col min="9480" max="9480" width="29.875" style="274" customWidth="1"/>
    <col min="9481" max="9728" width="13" style="274"/>
    <col min="9729" max="9729" width="15.875" style="274" customWidth="1"/>
    <col min="9730" max="9730" width="6.25" style="274" bestFit="1" customWidth="1"/>
    <col min="9731" max="9731" width="9.625" style="274" bestFit="1" customWidth="1"/>
    <col min="9732" max="9732" width="11.25" style="274" bestFit="1" customWidth="1"/>
    <col min="9733" max="9733" width="11.25" style="274" customWidth="1"/>
    <col min="9734" max="9734" width="11" style="274" customWidth="1"/>
    <col min="9735" max="9735" width="9.5" style="274" bestFit="1" customWidth="1"/>
    <col min="9736" max="9736" width="29.875" style="274" customWidth="1"/>
    <col min="9737" max="9984" width="13" style="274"/>
    <col min="9985" max="9985" width="15.875" style="274" customWidth="1"/>
    <col min="9986" max="9986" width="6.25" style="274" bestFit="1" customWidth="1"/>
    <col min="9987" max="9987" width="9.625" style="274" bestFit="1" customWidth="1"/>
    <col min="9988" max="9988" width="11.25" style="274" bestFit="1" customWidth="1"/>
    <col min="9989" max="9989" width="11.25" style="274" customWidth="1"/>
    <col min="9990" max="9990" width="11" style="274" customWidth="1"/>
    <col min="9991" max="9991" width="9.5" style="274" bestFit="1" customWidth="1"/>
    <col min="9992" max="9992" width="29.875" style="274" customWidth="1"/>
    <col min="9993" max="10240" width="13" style="274"/>
    <col min="10241" max="10241" width="15.875" style="274" customWidth="1"/>
    <col min="10242" max="10242" width="6.25" style="274" bestFit="1" customWidth="1"/>
    <col min="10243" max="10243" width="9.625" style="274" bestFit="1" customWidth="1"/>
    <col min="10244" max="10244" width="11.25" style="274" bestFit="1" customWidth="1"/>
    <col min="10245" max="10245" width="11.25" style="274" customWidth="1"/>
    <col min="10246" max="10246" width="11" style="274" customWidth="1"/>
    <col min="10247" max="10247" width="9.5" style="274" bestFit="1" customWidth="1"/>
    <col min="10248" max="10248" width="29.875" style="274" customWidth="1"/>
    <col min="10249" max="10496" width="13" style="274"/>
    <col min="10497" max="10497" width="15.875" style="274" customWidth="1"/>
    <col min="10498" max="10498" width="6.25" style="274" bestFit="1" customWidth="1"/>
    <col min="10499" max="10499" width="9.625" style="274" bestFit="1" customWidth="1"/>
    <col min="10500" max="10500" width="11.25" style="274" bestFit="1" customWidth="1"/>
    <col min="10501" max="10501" width="11.25" style="274" customWidth="1"/>
    <col min="10502" max="10502" width="11" style="274" customWidth="1"/>
    <col min="10503" max="10503" width="9.5" style="274" bestFit="1" customWidth="1"/>
    <col min="10504" max="10504" width="29.875" style="274" customWidth="1"/>
    <col min="10505" max="10752" width="13" style="274"/>
    <col min="10753" max="10753" width="15.875" style="274" customWidth="1"/>
    <col min="10754" max="10754" width="6.25" style="274" bestFit="1" customWidth="1"/>
    <col min="10755" max="10755" width="9.625" style="274" bestFit="1" customWidth="1"/>
    <col min="10756" max="10756" width="11.25" style="274" bestFit="1" customWidth="1"/>
    <col min="10757" max="10757" width="11.25" style="274" customWidth="1"/>
    <col min="10758" max="10758" width="11" style="274" customWidth="1"/>
    <col min="10759" max="10759" width="9.5" style="274" bestFit="1" customWidth="1"/>
    <col min="10760" max="10760" width="29.875" style="274" customWidth="1"/>
    <col min="10761" max="11008" width="13" style="274"/>
    <col min="11009" max="11009" width="15.875" style="274" customWidth="1"/>
    <col min="11010" max="11010" width="6.25" style="274" bestFit="1" customWidth="1"/>
    <col min="11011" max="11011" width="9.625" style="274" bestFit="1" customWidth="1"/>
    <col min="11012" max="11012" width="11.25" style="274" bestFit="1" customWidth="1"/>
    <col min="11013" max="11013" width="11.25" style="274" customWidth="1"/>
    <col min="11014" max="11014" width="11" style="274" customWidth="1"/>
    <col min="11015" max="11015" width="9.5" style="274" bestFit="1" customWidth="1"/>
    <col min="11016" max="11016" width="29.875" style="274" customWidth="1"/>
    <col min="11017" max="11264" width="13" style="274"/>
    <col min="11265" max="11265" width="15.875" style="274" customWidth="1"/>
    <col min="11266" max="11266" width="6.25" style="274" bestFit="1" customWidth="1"/>
    <col min="11267" max="11267" width="9.625" style="274" bestFit="1" customWidth="1"/>
    <col min="11268" max="11268" width="11.25" style="274" bestFit="1" customWidth="1"/>
    <col min="11269" max="11269" width="11.25" style="274" customWidth="1"/>
    <col min="11270" max="11270" width="11" style="274" customWidth="1"/>
    <col min="11271" max="11271" width="9.5" style="274" bestFit="1" customWidth="1"/>
    <col min="11272" max="11272" width="29.875" style="274" customWidth="1"/>
    <col min="11273" max="11520" width="13" style="274"/>
    <col min="11521" max="11521" width="15.875" style="274" customWidth="1"/>
    <col min="11522" max="11522" width="6.25" style="274" bestFit="1" customWidth="1"/>
    <col min="11523" max="11523" width="9.625" style="274" bestFit="1" customWidth="1"/>
    <col min="11524" max="11524" width="11.25" style="274" bestFit="1" customWidth="1"/>
    <col min="11525" max="11525" width="11.25" style="274" customWidth="1"/>
    <col min="11526" max="11526" width="11" style="274" customWidth="1"/>
    <col min="11527" max="11527" width="9.5" style="274" bestFit="1" customWidth="1"/>
    <col min="11528" max="11528" width="29.875" style="274" customWidth="1"/>
    <col min="11529" max="11776" width="13" style="274"/>
    <col min="11777" max="11777" width="15.875" style="274" customWidth="1"/>
    <col min="11778" max="11778" width="6.25" style="274" bestFit="1" customWidth="1"/>
    <col min="11779" max="11779" width="9.625" style="274" bestFit="1" customWidth="1"/>
    <col min="11780" max="11780" width="11.25" style="274" bestFit="1" customWidth="1"/>
    <col min="11781" max="11781" width="11.25" style="274" customWidth="1"/>
    <col min="11782" max="11782" width="11" style="274" customWidth="1"/>
    <col min="11783" max="11783" width="9.5" style="274" bestFit="1" customWidth="1"/>
    <col min="11784" max="11784" width="29.875" style="274" customWidth="1"/>
    <col min="11785" max="12032" width="13" style="274"/>
    <col min="12033" max="12033" width="15.875" style="274" customWidth="1"/>
    <col min="12034" max="12034" width="6.25" style="274" bestFit="1" customWidth="1"/>
    <col min="12035" max="12035" width="9.625" style="274" bestFit="1" customWidth="1"/>
    <col min="12036" max="12036" width="11.25" style="274" bestFit="1" customWidth="1"/>
    <col min="12037" max="12037" width="11.25" style="274" customWidth="1"/>
    <col min="12038" max="12038" width="11" style="274" customWidth="1"/>
    <col min="12039" max="12039" width="9.5" style="274" bestFit="1" customWidth="1"/>
    <col min="12040" max="12040" width="29.875" style="274" customWidth="1"/>
    <col min="12041" max="12288" width="13" style="274"/>
    <col min="12289" max="12289" width="15.875" style="274" customWidth="1"/>
    <col min="12290" max="12290" width="6.25" style="274" bestFit="1" customWidth="1"/>
    <col min="12291" max="12291" width="9.625" style="274" bestFit="1" customWidth="1"/>
    <col min="12292" max="12292" width="11.25" style="274" bestFit="1" customWidth="1"/>
    <col min="12293" max="12293" width="11.25" style="274" customWidth="1"/>
    <col min="12294" max="12294" width="11" style="274" customWidth="1"/>
    <col min="12295" max="12295" width="9.5" style="274" bestFit="1" customWidth="1"/>
    <col min="12296" max="12296" width="29.875" style="274" customWidth="1"/>
    <col min="12297" max="12544" width="13" style="274"/>
    <col min="12545" max="12545" width="15.875" style="274" customWidth="1"/>
    <col min="12546" max="12546" width="6.25" style="274" bestFit="1" customWidth="1"/>
    <col min="12547" max="12547" width="9.625" style="274" bestFit="1" customWidth="1"/>
    <col min="12548" max="12548" width="11.25" style="274" bestFit="1" customWidth="1"/>
    <col min="12549" max="12549" width="11.25" style="274" customWidth="1"/>
    <col min="12550" max="12550" width="11" style="274" customWidth="1"/>
    <col min="12551" max="12551" width="9.5" style="274" bestFit="1" customWidth="1"/>
    <col min="12552" max="12552" width="29.875" style="274" customWidth="1"/>
    <col min="12553" max="12800" width="13" style="274"/>
    <col min="12801" max="12801" width="15.875" style="274" customWidth="1"/>
    <col min="12802" max="12802" width="6.25" style="274" bestFit="1" customWidth="1"/>
    <col min="12803" max="12803" width="9.625" style="274" bestFit="1" customWidth="1"/>
    <col min="12804" max="12804" width="11.25" style="274" bestFit="1" customWidth="1"/>
    <col min="12805" max="12805" width="11.25" style="274" customWidth="1"/>
    <col min="12806" max="12806" width="11" style="274" customWidth="1"/>
    <col min="12807" max="12807" width="9.5" style="274" bestFit="1" customWidth="1"/>
    <col min="12808" max="12808" width="29.875" style="274" customWidth="1"/>
    <col min="12809" max="13056" width="13" style="274"/>
    <col min="13057" max="13057" width="15.875" style="274" customWidth="1"/>
    <col min="13058" max="13058" width="6.25" style="274" bestFit="1" customWidth="1"/>
    <col min="13059" max="13059" width="9.625" style="274" bestFit="1" customWidth="1"/>
    <col min="13060" max="13060" width="11.25" style="274" bestFit="1" customWidth="1"/>
    <col min="13061" max="13061" width="11.25" style="274" customWidth="1"/>
    <col min="13062" max="13062" width="11" style="274" customWidth="1"/>
    <col min="13063" max="13063" width="9.5" style="274" bestFit="1" customWidth="1"/>
    <col min="13064" max="13064" width="29.875" style="274" customWidth="1"/>
    <col min="13065" max="13312" width="13" style="274"/>
    <col min="13313" max="13313" width="15.875" style="274" customWidth="1"/>
    <col min="13314" max="13314" width="6.25" style="274" bestFit="1" customWidth="1"/>
    <col min="13315" max="13315" width="9.625" style="274" bestFit="1" customWidth="1"/>
    <col min="13316" max="13316" width="11.25" style="274" bestFit="1" customWidth="1"/>
    <col min="13317" max="13317" width="11.25" style="274" customWidth="1"/>
    <col min="13318" max="13318" width="11" style="274" customWidth="1"/>
    <col min="13319" max="13319" width="9.5" style="274" bestFit="1" customWidth="1"/>
    <col min="13320" max="13320" width="29.875" style="274" customWidth="1"/>
    <col min="13321" max="13568" width="13" style="274"/>
    <col min="13569" max="13569" width="15.875" style="274" customWidth="1"/>
    <col min="13570" max="13570" width="6.25" style="274" bestFit="1" customWidth="1"/>
    <col min="13571" max="13571" width="9.625" style="274" bestFit="1" customWidth="1"/>
    <col min="13572" max="13572" width="11.25" style="274" bestFit="1" customWidth="1"/>
    <col min="13573" max="13573" width="11.25" style="274" customWidth="1"/>
    <col min="13574" max="13574" width="11" style="274" customWidth="1"/>
    <col min="13575" max="13575" width="9.5" style="274" bestFit="1" customWidth="1"/>
    <col min="13576" max="13576" width="29.875" style="274" customWidth="1"/>
    <col min="13577" max="13824" width="13" style="274"/>
    <col min="13825" max="13825" width="15.875" style="274" customWidth="1"/>
    <col min="13826" max="13826" width="6.25" style="274" bestFit="1" customWidth="1"/>
    <col min="13827" max="13827" width="9.625" style="274" bestFit="1" customWidth="1"/>
    <col min="13828" max="13828" width="11.25" style="274" bestFit="1" customWidth="1"/>
    <col min="13829" max="13829" width="11.25" style="274" customWidth="1"/>
    <col min="13830" max="13830" width="11" style="274" customWidth="1"/>
    <col min="13831" max="13831" width="9.5" style="274" bestFit="1" customWidth="1"/>
    <col min="13832" max="13832" width="29.875" style="274" customWidth="1"/>
    <col min="13833" max="14080" width="13" style="274"/>
    <col min="14081" max="14081" width="15.875" style="274" customWidth="1"/>
    <col min="14082" max="14082" width="6.25" style="274" bestFit="1" customWidth="1"/>
    <col min="14083" max="14083" width="9.625" style="274" bestFit="1" customWidth="1"/>
    <col min="14084" max="14084" width="11.25" style="274" bestFit="1" customWidth="1"/>
    <col min="14085" max="14085" width="11.25" style="274" customWidth="1"/>
    <col min="14086" max="14086" width="11" style="274" customWidth="1"/>
    <col min="14087" max="14087" width="9.5" style="274" bestFit="1" customWidth="1"/>
    <col min="14088" max="14088" width="29.875" style="274" customWidth="1"/>
    <col min="14089" max="14336" width="13" style="274"/>
    <col min="14337" max="14337" width="15.875" style="274" customWidth="1"/>
    <col min="14338" max="14338" width="6.25" style="274" bestFit="1" customWidth="1"/>
    <col min="14339" max="14339" width="9.625" style="274" bestFit="1" customWidth="1"/>
    <col min="14340" max="14340" width="11.25" style="274" bestFit="1" customWidth="1"/>
    <col min="14341" max="14341" width="11.25" style="274" customWidth="1"/>
    <col min="14342" max="14342" width="11" style="274" customWidth="1"/>
    <col min="14343" max="14343" width="9.5" style="274" bestFit="1" customWidth="1"/>
    <col min="14344" max="14344" width="29.875" style="274" customWidth="1"/>
    <col min="14345" max="14592" width="13" style="274"/>
    <col min="14593" max="14593" width="15.875" style="274" customWidth="1"/>
    <col min="14594" max="14594" width="6.25" style="274" bestFit="1" customWidth="1"/>
    <col min="14595" max="14595" width="9.625" style="274" bestFit="1" customWidth="1"/>
    <col min="14596" max="14596" width="11.25" style="274" bestFit="1" customWidth="1"/>
    <col min="14597" max="14597" width="11.25" style="274" customWidth="1"/>
    <col min="14598" max="14598" width="11" style="274" customWidth="1"/>
    <col min="14599" max="14599" width="9.5" style="274" bestFit="1" customWidth="1"/>
    <col min="14600" max="14600" width="29.875" style="274" customWidth="1"/>
    <col min="14601" max="14848" width="13" style="274"/>
    <col min="14849" max="14849" width="15.875" style="274" customWidth="1"/>
    <col min="14850" max="14850" width="6.25" style="274" bestFit="1" customWidth="1"/>
    <col min="14851" max="14851" width="9.625" style="274" bestFit="1" customWidth="1"/>
    <col min="14852" max="14852" width="11.25" style="274" bestFit="1" customWidth="1"/>
    <col min="14853" max="14853" width="11.25" style="274" customWidth="1"/>
    <col min="14854" max="14854" width="11" style="274" customWidth="1"/>
    <col min="14855" max="14855" width="9.5" style="274" bestFit="1" customWidth="1"/>
    <col min="14856" max="14856" width="29.875" style="274" customWidth="1"/>
    <col min="14857" max="15104" width="13" style="274"/>
    <col min="15105" max="15105" width="15.875" style="274" customWidth="1"/>
    <col min="15106" max="15106" width="6.25" style="274" bestFit="1" customWidth="1"/>
    <col min="15107" max="15107" width="9.625" style="274" bestFit="1" customWidth="1"/>
    <col min="15108" max="15108" width="11.25" style="274" bestFit="1" customWidth="1"/>
    <col min="15109" max="15109" width="11.25" style="274" customWidth="1"/>
    <col min="15110" max="15110" width="11" style="274" customWidth="1"/>
    <col min="15111" max="15111" width="9.5" style="274" bestFit="1" customWidth="1"/>
    <col min="15112" max="15112" width="29.875" style="274" customWidth="1"/>
    <col min="15113" max="15360" width="13" style="274"/>
    <col min="15361" max="15361" width="15.875" style="274" customWidth="1"/>
    <col min="15362" max="15362" width="6.25" style="274" bestFit="1" customWidth="1"/>
    <col min="15363" max="15363" width="9.625" style="274" bestFit="1" customWidth="1"/>
    <col min="15364" max="15364" width="11.25" style="274" bestFit="1" customWidth="1"/>
    <col min="15365" max="15365" width="11.25" style="274" customWidth="1"/>
    <col min="15366" max="15366" width="11" style="274" customWidth="1"/>
    <col min="15367" max="15367" width="9.5" style="274" bestFit="1" customWidth="1"/>
    <col min="15368" max="15368" width="29.875" style="274" customWidth="1"/>
    <col min="15369" max="15616" width="13" style="274"/>
    <col min="15617" max="15617" width="15.875" style="274" customWidth="1"/>
    <col min="15618" max="15618" width="6.25" style="274" bestFit="1" customWidth="1"/>
    <col min="15619" max="15619" width="9.625" style="274" bestFit="1" customWidth="1"/>
    <col min="15620" max="15620" width="11.25" style="274" bestFit="1" customWidth="1"/>
    <col min="15621" max="15621" width="11.25" style="274" customWidth="1"/>
    <col min="15622" max="15622" width="11" style="274" customWidth="1"/>
    <col min="15623" max="15623" width="9.5" style="274" bestFit="1" customWidth="1"/>
    <col min="15624" max="15624" width="29.875" style="274" customWidth="1"/>
    <col min="15625" max="15872" width="13" style="274"/>
    <col min="15873" max="15873" width="15.875" style="274" customWidth="1"/>
    <col min="15874" max="15874" width="6.25" style="274" bestFit="1" customWidth="1"/>
    <col min="15875" max="15875" width="9.625" style="274" bestFit="1" customWidth="1"/>
    <col min="15876" max="15876" width="11.25" style="274" bestFit="1" customWidth="1"/>
    <col min="15877" max="15877" width="11.25" style="274" customWidth="1"/>
    <col min="15878" max="15878" width="11" style="274" customWidth="1"/>
    <col min="15879" max="15879" width="9.5" style="274" bestFit="1" customWidth="1"/>
    <col min="15880" max="15880" width="29.875" style="274" customWidth="1"/>
    <col min="15881" max="16128" width="13" style="274"/>
    <col min="16129" max="16129" width="15.875" style="274" customWidth="1"/>
    <col min="16130" max="16130" width="6.25" style="274" bestFit="1" customWidth="1"/>
    <col min="16131" max="16131" width="9.625" style="274" bestFit="1" customWidth="1"/>
    <col min="16132" max="16132" width="11.25" style="274" bestFit="1" customWidth="1"/>
    <col min="16133" max="16133" width="11.25" style="274" customWidth="1"/>
    <col min="16134" max="16134" width="11" style="274" customWidth="1"/>
    <col min="16135" max="16135" width="9.5" style="274" bestFit="1" customWidth="1"/>
    <col min="16136" max="16136" width="29.875" style="274" customWidth="1"/>
    <col min="16137" max="16384" width="13" style="274"/>
  </cols>
  <sheetData>
    <row r="1" spans="1:8" ht="24" thickBot="1">
      <c r="A1" s="272" t="s">
        <v>178</v>
      </c>
      <c r="B1" s="273"/>
      <c r="C1" s="273"/>
      <c r="D1" s="273"/>
      <c r="E1" s="273"/>
      <c r="F1" s="273"/>
      <c r="G1" s="273"/>
      <c r="H1" s="273"/>
    </row>
    <row r="2" spans="1:8" s="279" customFormat="1" ht="16.5">
      <c r="A2" s="275" t="s">
        <v>99</v>
      </c>
      <c r="B2" s="276" t="s">
        <v>7</v>
      </c>
      <c r="C2" s="276" t="s">
        <v>102</v>
      </c>
      <c r="D2" s="277" t="s">
        <v>179</v>
      </c>
      <c r="E2" s="277" t="s">
        <v>134</v>
      </c>
      <c r="F2" s="276" t="s">
        <v>82</v>
      </c>
      <c r="G2" s="276" t="s">
        <v>33</v>
      </c>
      <c r="H2" s="278" t="s">
        <v>8</v>
      </c>
    </row>
    <row r="3" spans="1:8" s="279" customFormat="1" ht="16.5">
      <c r="A3" s="280" t="s">
        <v>88</v>
      </c>
      <c r="B3" s="281">
        <v>0</v>
      </c>
      <c r="C3" s="282" t="s">
        <v>89</v>
      </c>
      <c r="D3" s="283" t="s">
        <v>135</v>
      </c>
      <c r="E3" s="283" t="s">
        <v>138</v>
      </c>
      <c r="F3" s="284" t="s">
        <v>104</v>
      </c>
      <c r="G3" s="285" t="s">
        <v>90</v>
      </c>
      <c r="H3" s="286" t="s">
        <v>91</v>
      </c>
    </row>
    <row r="4" spans="1:8" ht="16.5">
      <c r="A4" s="280" t="s">
        <v>151</v>
      </c>
      <c r="B4" s="281">
        <v>0</v>
      </c>
      <c r="C4" s="287" t="s">
        <v>148</v>
      </c>
      <c r="D4" s="283" t="s">
        <v>135</v>
      </c>
      <c r="E4" s="288" t="s">
        <v>138</v>
      </c>
      <c r="F4" s="289" t="s">
        <v>119</v>
      </c>
      <c r="G4" s="290" t="s">
        <v>92</v>
      </c>
      <c r="H4" s="291" t="s">
        <v>152</v>
      </c>
    </row>
    <row r="5" spans="1:8" ht="16.5">
      <c r="A5" s="280" t="s">
        <v>180</v>
      </c>
      <c r="B5" s="292">
        <v>0</v>
      </c>
      <c r="C5" s="282" t="s">
        <v>124</v>
      </c>
      <c r="D5" s="283" t="s">
        <v>136</v>
      </c>
      <c r="E5" s="288" t="s">
        <v>138</v>
      </c>
      <c r="F5" s="284" t="s">
        <v>106</v>
      </c>
      <c r="G5" s="285" t="s">
        <v>93</v>
      </c>
      <c r="H5" s="291" t="s">
        <v>149</v>
      </c>
    </row>
    <row r="6" spans="1:8" ht="16.5">
      <c r="A6" s="280" t="s">
        <v>181</v>
      </c>
      <c r="B6" s="292">
        <v>0</v>
      </c>
      <c r="C6" s="282" t="s">
        <v>124</v>
      </c>
      <c r="D6" s="283" t="s">
        <v>136</v>
      </c>
      <c r="E6" s="288" t="s">
        <v>138</v>
      </c>
      <c r="F6" s="289" t="s">
        <v>119</v>
      </c>
      <c r="G6" s="285" t="s">
        <v>92</v>
      </c>
      <c r="H6" s="291" t="s">
        <v>182</v>
      </c>
    </row>
    <row r="7" spans="1:8" ht="16.5">
      <c r="A7" s="293" t="s">
        <v>183</v>
      </c>
      <c r="B7" s="294">
        <v>0</v>
      </c>
      <c r="C7" s="295" t="s">
        <v>89</v>
      </c>
      <c r="D7" s="296" t="s">
        <v>135</v>
      </c>
      <c r="E7" s="296" t="s">
        <v>138</v>
      </c>
      <c r="F7" s="297" t="s">
        <v>105</v>
      </c>
      <c r="G7" s="298" t="s">
        <v>103</v>
      </c>
      <c r="H7" s="299" t="s">
        <v>184</v>
      </c>
    </row>
    <row r="8" spans="1:8" ht="16.5">
      <c r="A8" s="280" t="s">
        <v>125</v>
      </c>
      <c r="B8" s="292">
        <v>1</v>
      </c>
      <c r="C8" s="300" t="s">
        <v>94</v>
      </c>
      <c r="D8" s="283" t="s">
        <v>137</v>
      </c>
      <c r="E8" s="241" t="s">
        <v>139</v>
      </c>
      <c r="F8" s="358" t="s">
        <v>119</v>
      </c>
      <c r="G8" s="285" t="s">
        <v>95</v>
      </c>
      <c r="H8" s="194" t="s">
        <v>193</v>
      </c>
    </row>
    <row r="9" spans="1:8" ht="17.25" thickBot="1">
      <c r="A9" s="301" t="s">
        <v>194</v>
      </c>
      <c r="B9" s="302">
        <v>1</v>
      </c>
      <c r="C9" s="303" t="s">
        <v>94</v>
      </c>
      <c r="D9" s="304" t="s">
        <v>135</v>
      </c>
      <c r="E9" s="357" t="s">
        <v>205</v>
      </c>
      <c r="F9" s="359" t="s">
        <v>119</v>
      </c>
      <c r="G9" s="305" t="s">
        <v>92</v>
      </c>
      <c r="H9" s="306" t="s">
        <v>206</v>
      </c>
    </row>
    <row r="10" spans="1:8" ht="18" thickTop="1">
      <c r="A10" s="307"/>
      <c r="B10" s="308"/>
      <c r="C10" s="309"/>
      <c r="D10" s="309"/>
      <c r="E10" s="309"/>
      <c r="F10" s="309"/>
      <c r="G10" s="309"/>
      <c r="H10" s="310"/>
    </row>
    <row r="11" spans="1:8">
      <c r="A11" s="274"/>
      <c r="B11" s="274"/>
      <c r="C11" s="274"/>
      <c r="D11" s="274"/>
      <c r="E11" s="274"/>
      <c r="F11" s="274"/>
      <c r="G11" s="274"/>
      <c r="H11" s="274"/>
    </row>
    <row r="12" spans="1:8">
      <c r="A12" s="274"/>
      <c r="B12" s="274"/>
      <c r="C12" s="274"/>
      <c r="D12" s="274"/>
      <c r="E12" s="274"/>
      <c r="F12" s="274"/>
      <c r="G12" s="274"/>
      <c r="H12" s="274"/>
    </row>
    <row r="13" spans="1:8">
      <c r="A13" s="274"/>
      <c r="B13" s="274"/>
      <c r="C13" s="274"/>
      <c r="D13" s="274"/>
      <c r="E13" s="274"/>
      <c r="F13" s="274"/>
      <c r="G13" s="274"/>
      <c r="H13" s="274"/>
    </row>
    <row r="14" spans="1:8">
      <c r="A14" s="274"/>
      <c r="B14" s="274"/>
      <c r="C14" s="274"/>
      <c r="D14" s="274"/>
      <c r="E14" s="274"/>
      <c r="F14" s="274"/>
      <c r="G14" s="274"/>
      <c r="H14" s="274"/>
    </row>
    <row r="15" spans="1:8">
      <c r="A15" s="274"/>
      <c r="B15" s="274"/>
      <c r="C15" s="274"/>
      <c r="D15" s="274"/>
      <c r="E15" s="274"/>
      <c r="F15" s="274"/>
      <c r="G15" s="274"/>
      <c r="H15" s="274"/>
    </row>
    <row r="16" spans="1:8">
      <c r="A16" s="274"/>
      <c r="B16" s="274"/>
      <c r="C16" s="274"/>
      <c r="D16" s="274"/>
      <c r="E16" s="274"/>
      <c r="F16" s="274"/>
      <c r="G16" s="274"/>
      <c r="H16" s="274"/>
    </row>
    <row r="17" spans="1:8">
      <c r="A17" s="274"/>
      <c r="B17" s="274"/>
      <c r="C17" s="274"/>
      <c r="D17" s="274"/>
      <c r="E17" s="274"/>
      <c r="F17" s="274"/>
      <c r="G17" s="274"/>
      <c r="H17" s="274"/>
    </row>
    <row r="18" spans="1:8">
      <c r="A18" s="274"/>
      <c r="B18" s="274"/>
      <c r="C18" s="274"/>
      <c r="D18" s="274"/>
      <c r="E18" s="274"/>
      <c r="F18" s="274"/>
      <c r="G18" s="274"/>
      <c r="H18" s="274"/>
    </row>
    <row r="19" spans="1:8">
      <c r="A19" s="274"/>
      <c r="B19" s="274"/>
      <c r="C19" s="274"/>
      <c r="D19" s="274"/>
      <c r="E19" s="274"/>
      <c r="F19" s="274"/>
      <c r="G19" s="274"/>
      <c r="H19" s="274"/>
    </row>
    <row r="20" spans="1:8">
      <c r="A20" s="274"/>
      <c r="B20" s="274"/>
      <c r="C20" s="274"/>
      <c r="D20" s="274"/>
      <c r="E20" s="274"/>
      <c r="F20" s="274"/>
      <c r="G20" s="274"/>
      <c r="H20" s="274"/>
    </row>
    <row r="21" spans="1:8">
      <c r="A21" s="274"/>
      <c r="B21" s="274"/>
      <c r="C21" s="274"/>
      <c r="D21" s="274"/>
      <c r="E21" s="274"/>
      <c r="F21" s="274"/>
      <c r="G21" s="274"/>
      <c r="H21" s="274"/>
    </row>
    <row r="22" spans="1:8">
      <c r="A22" s="274"/>
      <c r="B22" s="274"/>
      <c r="C22" s="274"/>
      <c r="D22" s="274"/>
      <c r="E22" s="274"/>
      <c r="F22" s="274"/>
      <c r="G22" s="274"/>
      <c r="H22" s="274"/>
    </row>
    <row r="23" spans="1:8">
      <c r="A23" s="274"/>
      <c r="B23" s="274"/>
      <c r="C23" s="274"/>
      <c r="D23" s="274"/>
      <c r="E23" s="274"/>
      <c r="F23" s="274"/>
      <c r="G23" s="274"/>
    </row>
    <row r="24" spans="1:8">
      <c r="A24" s="274"/>
      <c r="B24" s="274"/>
      <c r="C24" s="274"/>
      <c r="D24" s="274"/>
      <c r="E24" s="274"/>
      <c r="F24" s="274"/>
      <c r="G24" s="274"/>
    </row>
    <row r="25" spans="1:8">
      <c r="A25" s="274"/>
      <c r="B25" s="274"/>
      <c r="C25" s="274"/>
      <c r="D25" s="274"/>
      <c r="E25" s="274"/>
      <c r="F25" s="274"/>
      <c r="G25" s="274"/>
    </row>
    <row r="26" spans="1:8" s="312" customFormat="1">
      <c r="A26" s="274"/>
      <c r="B26" s="274"/>
      <c r="C26" s="274"/>
      <c r="H26" s="311"/>
    </row>
    <row r="27" spans="1:8" s="312" customFormat="1">
      <c r="A27" s="274"/>
      <c r="B27" s="274"/>
      <c r="C27" s="274"/>
      <c r="H27" s="311"/>
    </row>
    <row r="28" spans="1:8" s="312" customFormat="1">
      <c r="A28" s="274"/>
      <c r="B28" s="274"/>
      <c r="C28" s="274"/>
      <c r="H28" s="311"/>
    </row>
    <row r="29" spans="1:8" s="312" customFormat="1">
      <c r="A29" s="274"/>
      <c r="B29" s="274"/>
      <c r="C29" s="274"/>
      <c r="H29" s="311"/>
    </row>
  </sheetData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2"/>
  <sheetViews>
    <sheetView showGridLines="0" workbookViewId="0"/>
  </sheetViews>
  <sheetFormatPr defaultColWidth="13" defaultRowHeight="15.75"/>
  <cols>
    <col min="1" max="1" width="6.25" style="34" bestFit="1" customWidth="1"/>
    <col min="2" max="2" width="9.875" style="34" bestFit="1" customWidth="1"/>
    <col min="3" max="3" width="6.375" style="34" bestFit="1" customWidth="1"/>
    <col min="4" max="4" width="2.375" style="34" customWidth="1"/>
    <col min="5" max="5" width="36.875" style="43" bestFit="1" customWidth="1"/>
    <col min="6" max="6" width="1.875" style="42" customWidth="1"/>
    <col min="7" max="7" width="25.75" style="34" bestFit="1" customWidth="1"/>
    <col min="8" max="16384" width="13" style="34"/>
  </cols>
  <sheetData>
    <row r="1" spans="1:7" ht="24.75" thickTop="1" thickBot="1">
      <c r="A1" s="119" t="s">
        <v>185</v>
      </c>
      <c r="B1" s="120"/>
      <c r="C1" s="121"/>
      <c r="E1" s="122" t="s">
        <v>143</v>
      </c>
      <c r="F1" s="34"/>
      <c r="G1" s="216" t="s">
        <v>162</v>
      </c>
    </row>
    <row r="2" spans="1:7" ht="17.25" thickTop="1">
      <c r="A2" s="123" t="s">
        <v>7</v>
      </c>
      <c r="B2" s="124" t="s">
        <v>186</v>
      </c>
      <c r="C2" s="125" t="s">
        <v>100</v>
      </c>
      <c r="E2" s="361" t="s">
        <v>159</v>
      </c>
      <c r="F2" s="34"/>
      <c r="G2" s="252" t="s">
        <v>163</v>
      </c>
    </row>
    <row r="3" spans="1:7" ht="16.5">
      <c r="A3" s="313">
        <v>0</v>
      </c>
      <c r="B3" s="314">
        <v>6</v>
      </c>
      <c r="C3" s="315">
        <v>0</v>
      </c>
      <c r="E3" s="271" t="s">
        <v>161</v>
      </c>
      <c r="F3" s="34"/>
      <c r="G3" s="252" t="s">
        <v>164</v>
      </c>
    </row>
    <row r="4" spans="1:7" ht="16.5">
      <c r="A4" s="191">
        <v>1</v>
      </c>
      <c r="B4" s="173">
        <v>6</v>
      </c>
      <c r="C4" s="316">
        <v>0</v>
      </c>
      <c r="E4" s="270" t="s">
        <v>158</v>
      </c>
      <c r="F4" s="34"/>
      <c r="G4" s="219" t="s">
        <v>165</v>
      </c>
    </row>
    <row r="5" spans="1:7" ht="17.25" thickBot="1">
      <c r="A5" s="317">
        <v>2</v>
      </c>
      <c r="B5" s="318">
        <v>0</v>
      </c>
      <c r="C5" s="319">
        <v>0</v>
      </c>
      <c r="E5" s="362" t="s">
        <v>208</v>
      </c>
      <c r="F5" s="34"/>
      <c r="G5" s="172" t="s">
        <v>166</v>
      </c>
    </row>
    <row r="6" spans="1:7" ht="18" thickTop="1" thickBot="1">
      <c r="A6" s="320">
        <v>3</v>
      </c>
      <c r="B6" s="321">
        <v>0</v>
      </c>
      <c r="C6" s="322">
        <v>0</v>
      </c>
      <c r="F6" s="34"/>
      <c r="G6" s="172" t="s">
        <v>167</v>
      </c>
    </row>
    <row r="7" spans="1:7" ht="24.75" thickTop="1" thickBot="1">
      <c r="E7" s="353" t="s">
        <v>202</v>
      </c>
      <c r="G7" s="252" t="s">
        <v>168</v>
      </c>
    </row>
    <row r="8" spans="1:7" ht="16.5">
      <c r="E8" s="360" t="s">
        <v>207</v>
      </c>
      <c r="G8" s="219" t="s">
        <v>169</v>
      </c>
    </row>
    <row r="9" spans="1:7" ht="17.25" thickBot="1">
      <c r="E9" s="354"/>
      <c r="G9" s="172" t="s">
        <v>170</v>
      </c>
    </row>
    <row r="10" spans="1:7" ht="18" thickTop="1" thickBot="1">
      <c r="G10" s="172" t="s">
        <v>171</v>
      </c>
    </row>
    <row r="11" spans="1:7" ht="24.75" thickTop="1" thickBot="1">
      <c r="E11" s="355" t="s">
        <v>203</v>
      </c>
      <c r="G11" s="172" t="s">
        <v>173</v>
      </c>
    </row>
    <row r="12" spans="1:7" ht="16.5">
      <c r="E12" s="360" t="s">
        <v>207</v>
      </c>
      <c r="G12" s="172" t="s">
        <v>174</v>
      </c>
    </row>
    <row r="13" spans="1:7" ht="17.25" thickBot="1">
      <c r="E13" s="354"/>
      <c r="G13" s="253" t="s">
        <v>172</v>
      </c>
    </row>
    <row r="14" spans="1:7" ht="17.25" thickTop="1" thickBot="1"/>
    <row r="15" spans="1:7" ht="24.75" thickTop="1" thickBot="1">
      <c r="E15" s="356" t="s">
        <v>204</v>
      </c>
      <c r="G15" s="227" t="s">
        <v>101</v>
      </c>
    </row>
    <row r="16" spans="1:7" ht="17.25" thickBot="1">
      <c r="E16" s="360" t="s">
        <v>207</v>
      </c>
      <c r="G16" s="228" t="s">
        <v>177</v>
      </c>
    </row>
    <row r="17" spans="5:7" ht="18" thickTop="1" thickBot="1">
      <c r="E17" s="354"/>
    </row>
    <row r="18" spans="5:7" ht="20.25" thickTop="1" thickBot="1">
      <c r="G18" s="229" t="s">
        <v>150</v>
      </c>
    </row>
    <row r="19" spans="5:7" ht="24.75" thickTop="1" thickBot="1">
      <c r="E19" s="122" t="s">
        <v>144</v>
      </c>
      <c r="G19" s="217" t="s">
        <v>176</v>
      </c>
    </row>
    <row r="20" spans="5:7" ht="16.5">
      <c r="E20" s="188" t="s">
        <v>160</v>
      </c>
      <c r="G20" s="172" t="s">
        <v>175</v>
      </c>
    </row>
    <row r="21" spans="5:7" ht="17.25" thickBot="1">
      <c r="E21" s="254"/>
      <c r="G21" s="228" t="s">
        <v>145</v>
      </c>
    </row>
    <row r="22" spans="5:7" ht="16.5" thickTop="1"/>
  </sheetData>
  <sortState ref="E2:E5">
    <sortCondition ref="E2:E5"/>
  </sortState>
  <phoneticPr fontId="0" type="noConversion"/>
  <conditionalFormatting sqref="C3:C6">
    <cfRule type="cellIs" dxfId="0" priority="1" stopIfTrue="1" operator="equal">
      <formula>"þ"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9"/>
  <sheetViews>
    <sheetView showGridLines="0" workbookViewId="0"/>
  </sheetViews>
  <sheetFormatPr defaultColWidth="13" defaultRowHeight="15.75"/>
  <cols>
    <col min="1" max="1" width="22" style="28" customWidth="1"/>
    <col min="2" max="2" width="8.625" style="28" customWidth="1"/>
    <col min="3" max="3" width="6.125" style="28" customWidth="1"/>
    <col min="4" max="4" width="8.25" style="28" customWidth="1"/>
    <col min="5" max="5" width="8.375" style="28" customWidth="1"/>
    <col min="6" max="6" width="8.375" style="28" bestFit="1" customWidth="1"/>
    <col min="7" max="7" width="5.625" style="28" customWidth="1"/>
    <col min="8" max="8" width="8.875" style="28" bestFit="1" customWidth="1"/>
    <col min="9" max="9" width="28.875" style="28" bestFit="1" customWidth="1"/>
    <col min="10" max="16384" width="13" style="1"/>
  </cols>
  <sheetData>
    <row r="1" spans="1:9" ht="24" thickBot="1">
      <c r="A1" s="23" t="s">
        <v>31</v>
      </c>
      <c r="B1" s="23"/>
      <c r="C1" s="23"/>
      <c r="D1" s="23"/>
      <c r="E1" s="23"/>
      <c r="F1" s="23"/>
      <c r="G1" s="23"/>
      <c r="H1" s="23"/>
      <c r="I1" s="23"/>
    </row>
    <row r="2" spans="1:9" ht="17.25" thickTop="1" thickBot="1">
      <c r="A2" s="44" t="s">
        <v>9</v>
      </c>
      <c r="B2" s="45" t="s">
        <v>10</v>
      </c>
      <c r="C2" s="45" t="s">
        <v>35</v>
      </c>
      <c r="D2" s="45" t="s">
        <v>36</v>
      </c>
      <c r="E2" s="46" t="s">
        <v>81</v>
      </c>
      <c r="F2" s="45" t="s">
        <v>32</v>
      </c>
      <c r="G2" s="45" t="s">
        <v>37</v>
      </c>
      <c r="H2" s="230" t="s">
        <v>147</v>
      </c>
      <c r="I2" s="47" t="s">
        <v>8</v>
      </c>
    </row>
    <row r="3" spans="1:9">
      <c r="A3" s="201"/>
      <c r="B3" s="24"/>
      <c r="C3" s="96"/>
      <c r="D3" s="35"/>
      <c r="E3" s="35"/>
      <c r="F3" s="114"/>
      <c r="G3" s="25"/>
      <c r="H3" s="231"/>
      <c r="I3" s="239"/>
    </row>
    <row r="4" spans="1:9">
      <c r="A4" s="201"/>
      <c r="B4" s="255"/>
      <c r="C4" s="261"/>
      <c r="D4" s="262"/>
      <c r="E4" s="256"/>
      <c r="F4" s="257"/>
      <c r="G4" s="258"/>
      <c r="H4" s="259"/>
      <c r="I4" s="260"/>
    </row>
    <row r="5" spans="1:9" ht="16.5" thickBot="1">
      <c r="A5" s="200"/>
      <c r="B5" s="95"/>
      <c r="C5" s="263"/>
      <c r="D5" s="264"/>
      <c r="E5" s="27"/>
      <c r="F5" s="95"/>
      <c r="G5" s="94"/>
      <c r="H5" s="232"/>
      <c r="I5" s="240"/>
    </row>
    <row r="6" spans="1:9" ht="6" customHeight="1" thickTop="1" thickBot="1"/>
    <row r="7" spans="1:9" ht="17.25" thickTop="1" thickBot="1">
      <c r="A7" s="44" t="s">
        <v>12</v>
      </c>
      <c r="B7" s="45" t="s">
        <v>13</v>
      </c>
      <c r="C7" s="45" t="s">
        <v>35</v>
      </c>
      <c r="D7" s="45" t="s">
        <v>36</v>
      </c>
      <c r="E7" s="46" t="s">
        <v>81</v>
      </c>
      <c r="F7" s="45" t="s">
        <v>14</v>
      </c>
      <c r="G7" s="45" t="s">
        <v>37</v>
      </c>
      <c r="H7" s="230" t="s">
        <v>147</v>
      </c>
      <c r="I7" s="47" t="s">
        <v>8</v>
      </c>
    </row>
    <row r="8" spans="1:9">
      <c r="A8" s="183" t="s">
        <v>176</v>
      </c>
      <c r="B8" s="184" t="s">
        <v>152</v>
      </c>
      <c r="C8" s="185" t="s">
        <v>72</v>
      </c>
      <c r="D8" s="185" t="s">
        <v>72</v>
      </c>
      <c r="E8" s="184" t="s">
        <v>200</v>
      </c>
      <c r="F8" s="185" t="s">
        <v>201</v>
      </c>
      <c r="G8" s="186">
        <v>3</v>
      </c>
      <c r="H8" s="231" t="str">
        <f>CONCATENATE("+",RIGHT('Personal File'!$E$8)+RIGHT('Personal File'!$C$13)+D8)</f>
        <v>+5</v>
      </c>
      <c r="I8" s="187"/>
    </row>
    <row r="9" spans="1:9" ht="16.5" thickBot="1">
      <c r="A9" s="243"/>
      <c r="B9" s="244"/>
      <c r="C9" s="245"/>
      <c r="D9" s="245"/>
      <c r="E9" s="244"/>
      <c r="F9" s="245"/>
      <c r="G9" s="246"/>
      <c r="H9" s="247"/>
      <c r="I9" s="248"/>
    </row>
    <row r="10" spans="1:9" ht="6" customHeight="1" thickTop="1" thickBot="1">
      <c r="D10" s="30"/>
      <c r="E10" s="30"/>
      <c r="G10" s="31"/>
      <c r="H10" s="31"/>
    </row>
    <row r="11" spans="1:9" ht="17.25" thickTop="1" thickBot="1">
      <c r="A11" s="44" t="s">
        <v>86</v>
      </c>
      <c r="B11" s="45" t="s">
        <v>25</v>
      </c>
      <c r="C11" s="45" t="s">
        <v>44</v>
      </c>
      <c r="D11" s="45" t="s">
        <v>114</v>
      </c>
      <c r="E11" s="45" t="s">
        <v>115</v>
      </c>
      <c r="F11" s="45" t="s">
        <v>116</v>
      </c>
      <c r="G11" s="45" t="s">
        <v>37</v>
      </c>
      <c r="H11" s="50" t="s">
        <v>8</v>
      </c>
      <c r="I11" s="233"/>
    </row>
    <row r="12" spans="1:9">
      <c r="A12" s="190"/>
      <c r="B12" s="32"/>
      <c r="C12" s="180"/>
      <c r="D12" s="32"/>
      <c r="E12" s="156"/>
      <c r="F12" s="32"/>
      <c r="G12" s="65"/>
      <c r="H12" s="234"/>
      <c r="I12" s="235"/>
    </row>
    <row r="13" spans="1:9" ht="16.5" thickBot="1">
      <c r="A13" s="26"/>
      <c r="B13" s="27"/>
      <c r="C13" s="181"/>
      <c r="D13" s="27"/>
      <c r="E13" s="182"/>
      <c r="F13" s="27"/>
      <c r="G13" s="29"/>
      <c r="H13" s="236"/>
      <c r="I13" s="237"/>
    </row>
    <row r="14" spans="1:9" ht="6.75" customHeight="1" thickTop="1" thickBot="1"/>
    <row r="15" spans="1:9" ht="17.25" thickTop="1" thickBot="1">
      <c r="A15" s="33" t="s">
        <v>15</v>
      </c>
      <c r="B15" s="31">
        <f>SUM(G3:G15)</f>
        <v>3</v>
      </c>
      <c r="D15" s="48" t="s">
        <v>87</v>
      </c>
      <c r="E15" s="49"/>
      <c r="F15" s="50" t="s">
        <v>11</v>
      </c>
      <c r="G15" s="45" t="s">
        <v>37</v>
      </c>
      <c r="H15" s="230" t="s">
        <v>147</v>
      </c>
      <c r="I15" s="47" t="s">
        <v>8</v>
      </c>
    </row>
    <row r="16" spans="1:9">
      <c r="D16" s="206"/>
      <c r="E16" s="202"/>
      <c r="F16" s="203"/>
      <c r="G16" s="204"/>
      <c r="H16" s="238"/>
      <c r="I16" s="205"/>
    </row>
    <row r="17" spans="4:9">
      <c r="D17" s="206"/>
      <c r="E17" s="202"/>
      <c r="F17" s="203"/>
      <c r="G17" s="204"/>
      <c r="H17" s="242"/>
      <c r="I17" s="205"/>
    </row>
    <row r="18" spans="4:9" ht="16.5" thickBot="1">
      <c r="D18" s="195"/>
      <c r="E18" s="196"/>
      <c r="F18" s="197"/>
      <c r="G18" s="198"/>
      <c r="H18" s="198"/>
      <c r="I18" s="199"/>
    </row>
    <row r="19" spans="4:9" ht="16.5" thickTop="1"/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workbookViewId="0"/>
  </sheetViews>
  <sheetFormatPr defaultColWidth="13" defaultRowHeight="15.75"/>
  <cols>
    <col min="1" max="1" width="24.25" style="28" customWidth="1"/>
    <col min="2" max="2" width="5.625" style="31" bestFit="1" customWidth="1"/>
    <col min="3" max="4" width="26.625" style="1" customWidth="1"/>
    <col min="5" max="16384" width="13" style="1"/>
  </cols>
  <sheetData>
    <row r="1" spans="1:4" ht="24" thickBot="1">
      <c r="A1" s="23" t="s">
        <v>107</v>
      </c>
      <c r="B1" s="129"/>
      <c r="C1" s="23"/>
      <c r="D1" s="23"/>
    </row>
    <row r="2" spans="1:4" s="28" customFormat="1" ht="16.5" thickBot="1">
      <c r="A2" s="130" t="s">
        <v>108</v>
      </c>
      <c r="B2" s="131" t="s">
        <v>109</v>
      </c>
      <c r="C2" s="132" t="s">
        <v>110</v>
      </c>
      <c r="D2" s="133" t="s">
        <v>111</v>
      </c>
    </row>
    <row r="3" spans="1:4">
      <c r="A3" s="134"/>
      <c r="B3" s="135"/>
      <c r="C3" s="136"/>
      <c r="D3" s="137"/>
    </row>
    <row r="4" spans="1:4">
      <c r="A4" s="138"/>
      <c r="B4" s="139"/>
      <c r="C4" s="136"/>
      <c r="D4" s="137"/>
    </row>
    <row r="5" spans="1:4">
      <c r="A5" s="134"/>
      <c r="B5" s="135"/>
      <c r="C5" s="136"/>
      <c r="D5" s="137"/>
    </row>
    <row r="6" spans="1:4">
      <c r="A6" s="138"/>
      <c r="B6" s="139"/>
      <c r="C6" s="140"/>
      <c r="D6" s="141"/>
    </row>
    <row r="7" spans="1:4" ht="16.5" thickBot="1">
      <c r="A7" s="142"/>
      <c r="B7" s="249"/>
      <c r="C7" s="250"/>
      <c r="D7" s="145"/>
    </row>
    <row r="8" spans="1:4" ht="24.75" thickTop="1" thickBot="1">
      <c r="A8" s="23" t="s">
        <v>112</v>
      </c>
      <c r="B8" s="146"/>
      <c r="C8" s="23"/>
      <c r="D8" s="147"/>
    </row>
    <row r="9" spans="1:4" ht="16.5" thickBot="1">
      <c r="A9" s="130" t="s">
        <v>108</v>
      </c>
      <c r="B9" s="131" t="s">
        <v>109</v>
      </c>
      <c r="C9" s="132" t="s">
        <v>110</v>
      </c>
      <c r="D9" s="133" t="s">
        <v>111</v>
      </c>
    </row>
    <row r="10" spans="1:4">
      <c r="A10" s="138"/>
      <c r="B10" s="139"/>
      <c r="C10" s="140"/>
      <c r="D10" s="141"/>
    </row>
    <row r="11" spans="1:4">
      <c r="A11" s="138"/>
      <c r="B11" s="139"/>
      <c r="C11" s="140"/>
      <c r="D11" s="141"/>
    </row>
    <row r="12" spans="1:4">
      <c r="A12" s="138"/>
      <c r="B12" s="139"/>
      <c r="C12" s="136"/>
      <c r="D12" s="141"/>
    </row>
    <row r="13" spans="1:4">
      <c r="A13" s="138"/>
      <c r="B13" s="139"/>
      <c r="C13" s="140"/>
      <c r="D13" s="141"/>
    </row>
    <row r="14" spans="1:4">
      <c r="A14" s="138"/>
      <c r="B14" s="139"/>
      <c r="C14" s="140"/>
      <c r="D14" s="141"/>
    </row>
    <row r="15" spans="1:4" ht="16.5" thickBot="1">
      <c r="A15" s="142"/>
      <c r="B15" s="143"/>
      <c r="C15" s="144"/>
      <c r="D15" s="145"/>
    </row>
    <row r="16" spans="1:4" ht="24.75" thickTop="1" thickBot="1">
      <c r="A16" s="20" t="s">
        <v>113</v>
      </c>
      <c r="B16" s="31">
        <f>SUM(B3:B15)</f>
        <v>0</v>
      </c>
      <c r="C16" s="148" t="s">
        <v>156</v>
      </c>
      <c r="D16" s="147"/>
    </row>
    <row r="17" spans="1:4" ht="16.5" thickBot="1">
      <c r="A17" s="130" t="s">
        <v>108</v>
      </c>
      <c r="B17" s="131" t="s">
        <v>109</v>
      </c>
      <c r="C17" s="132" t="s">
        <v>110</v>
      </c>
      <c r="D17" s="133" t="s">
        <v>111</v>
      </c>
    </row>
    <row r="18" spans="1:4">
      <c r="A18" s="192"/>
      <c r="B18" s="193"/>
      <c r="C18" s="153"/>
      <c r="D18" s="149"/>
    </row>
    <row r="19" spans="1:4">
      <c r="A19" s="151"/>
      <c r="B19" s="154"/>
      <c r="C19" s="155"/>
      <c r="D19" s="150"/>
    </row>
    <row r="20" spans="1:4">
      <c r="A20" s="151"/>
      <c r="B20" s="154"/>
      <c r="C20" s="155"/>
      <c r="D20" s="150"/>
    </row>
    <row r="21" spans="1:4" ht="16.5" thickBot="1">
      <c r="A21" s="142"/>
      <c r="B21" s="143"/>
      <c r="C21" s="144"/>
      <c r="D21" s="145"/>
    </row>
    <row r="22" spans="1:4" ht="24.75" thickTop="1" thickBot="1">
      <c r="A22" s="20" t="s">
        <v>157</v>
      </c>
      <c r="B22" s="31">
        <f>SUM(B18:B21)</f>
        <v>0</v>
      </c>
      <c r="C22" s="148" t="s">
        <v>120</v>
      </c>
      <c r="D22" s="23"/>
    </row>
    <row r="23" spans="1:4" s="28" customFormat="1" ht="16.5" thickBot="1">
      <c r="A23" s="130" t="s">
        <v>108</v>
      </c>
      <c r="B23" s="131" t="s">
        <v>109</v>
      </c>
      <c r="C23" s="132" t="s">
        <v>110</v>
      </c>
      <c r="D23" s="133" t="s">
        <v>111</v>
      </c>
    </row>
    <row r="24" spans="1:4">
      <c r="A24" s="151"/>
      <c r="B24" s="152"/>
      <c r="C24" s="153"/>
      <c r="D24" s="149"/>
    </row>
    <row r="25" spans="1:4">
      <c r="A25" s="151"/>
      <c r="B25" s="154"/>
      <c r="C25" s="155"/>
      <c r="D25" s="150"/>
    </row>
    <row r="26" spans="1:4">
      <c r="A26" s="134"/>
      <c r="B26" s="135"/>
      <c r="C26" s="155"/>
      <c r="D26" s="150"/>
    </row>
    <row r="27" spans="1:4">
      <c r="A27" s="151"/>
      <c r="B27" s="154"/>
      <c r="C27" s="155"/>
      <c r="D27" s="150"/>
    </row>
    <row r="28" spans="1:4">
      <c r="A28" s="151"/>
      <c r="B28" s="154"/>
      <c r="C28" s="155"/>
      <c r="D28" s="150"/>
    </row>
    <row r="29" spans="1:4">
      <c r="A29" s="151"/>
      <c r="B29" s="154"/>
      <c r="C29" s="155"/>
      <c r="D29" s="150"/>
    </row>
    <row r="30" spans="1:4">
      <c r="A30" s="151"/>
      <c r="B30" s="154"/>
      <c r="C30" s="155"/>
      <c r="D30" s="150"/>
    </row>
    <row r="31" spans="1:4">
      <c r="A31" s="151"/>
      <c r="B31" s="154"/>
      <c r="C31" s="155"/>
      <c r="D31" s="150"/>
    </row>
    <row r="32" spans="1:4">
      <c r="A32" s="151"/>
      <c r="B32" s="154"/>
      <c r="C32" s="155"/>
      <c r="D32" s="150"/>
    </row>
    <row r="33" spans="1:4" ht="16.5" thickBot="1">
      <c r="A33" s="142"/>
      <c r="B33" s="143"/>
      <c r="C33" s="144"/>
      <c r="D33" s="145"/>
    </row>
    <row r="34" spans="1:4" ht="16.5" thickTop="1"/>
    <row r="35" spans="1:4">
      <c r="A35" s="1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Personal File</vt:lpstr>
      <vt:lpstr>Skills</vt:lpstr>
      <vt:lpstr>Spells</vt:lpstr>
      <vt:lpstr>Feats</vt:lpstr>
      <vt:lpstr>Martial</vt:lpstr>
      <vt:lpstr>Equipment</vt:lpstr>
      <vt:lpstr>'Personal File'!Print_Area</vt:lpstr>
      <vt:lpstr>Skills!Print_Area</vt:lpstr>
      <vt:lpstr>Spells!Print_Area</vt:lpstr>
    </vt:vector>
  </TitlesOfParts>
  <LinksUpToDate>false</LinksUpToDate>
  <SharedDoc>false</SharedDoc>
  <HyperlinkBase>http://www.alexisalvarez.org/RPG/sof/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Strongholds of Faerûn Character Sheet</dc:title>
  <dc:creator>© Alexis A. Álvarez 2007</dc:creator>
  <cp:lastModifiedBy>Owner</cp:lastModifiedBy>
  <cp:lastPrinted>2007-10-06T03:37:03Z</cp:lastPrinted>
  <dcterms:created xsi:type="dcterms:W3CDTF">2000-10-24T15:39:59Z</dcterms:created>
  <dcterms:modified xsi:type="dcterms:W3CDTF">2012-11-06T18:49:12Z</dcterms:modified>
</cp:coreProperties>
</file>