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105" yWindow="5055" windowWidth="11910" windowHeight="5070"/>
  </bookViews>
  <sheets>
    <sheet name="Parties" sheetId="7" r:id="rId1"/>
    <sheet name="Nylin" sheetId="3" r:id="rId2"/>
    <sheet name="Fror" sheetId="13" r:id="rId3"/>
    <sheet name="Cutter" sheetId="11" r:id="rId4"/>
    <sheet name="Hero HPs 1" sheetId="4" r:id="rId5"/>
    <sheet name="Hero HPs 2" sheetId="12" r:id="rId6"/>
    <sheet name="Villain HPs" sheetId="1" r:id="rId7"/>
    <sheet name="Checks" sheetId="10" r:id="rId8"/>
  </sheets>
  <calcPr calcId="145621"/>
</workbook>
</file>

<file path=xl/calcChain.xml><?xml version="1.0" encoding="utf-8"?>
<calcChain xmlns="http://schemas.openxmlformats.org/spreadsheetml/2006/main">
  <c r="F10" i="7" l="1"/>
  <c r="F11" i="7"/>
  <c r="F12" i="7"/>
  <c r="B28" i="7"/>
  <c r="B27" i="7"/>
  <c r="B26" i="7"/>
  <c r="B29" i="7" s="1"/>
  <c r="B10" i="7"/>
  <c r="B11" i="7"/>
  <c r="B12" i="7"/>
  <c r="F13" i="7" l="1"/>
  <c r="B13" i="7"/>
  <c r="P20" i="3" l="1"/>
  <c r="Q20" i="3" s="1"/>
  <c r="E20" i="3"/>
  <c r="F20" i="3" s="1"/>
  <c r="M20" i="3" s="1"/>
  <c r="K49" i="12"/>
  <c r="K48" i="12"/>
  <c r="G48" i="12"/>
  <c r="G49" i="12" s="1"/>
  <c r="X20" i="3" l="1"/>
  <c r="V20" i="3"/>
  <c r="T20" i="3"/>
  <c r="R20" i="3"/>
  <c r="W20" i="3"/>
  <c r="U20" i="3"/>
  <c r="S20" i="3"/>
  <c r="H20" i="3"/>
  <c r="J20" i="3"/>
  <c r="L20" i="3"/>
  <c r="G20" i="3"/>
  <c r="I20" i="3"/>
  <c r="K20" i="3"/>
  <c r="P10" i="10"/>
  <c r="U10" i="10"/>
  <c r="T10" i="10"/>
  <c r="S10" i="10"/>
  <c r="R10" i="10"/>
  <c r="Q10" i="10"/>
  <c r="U9" i="10"/>
  <c r="T9" i="10"/>
  <c r="S9" i="10"/>
  <c r="R9" i="10"/>
  <c r="Q9" i="10"/>
  <c r="P9" i="10"/>
  <c r="P4" i="3"/>
  <c r="Q4" i="3" s="1"/>
  <c r="E4" i="3"/>
  <c r="F4" i="3" s="1"/>
  <c r="M4" i="3" s="1"/>
  <c r="C48" i="12"/>
  <c r="C49" i="12" s="1"/>
  <c r="K4" i="3" l="1"/>
  <c r="X4" i="3"/>
  <c r="V4" i="3"/>
  <c r="T4" i="3"/>
  <c r="R4" i="3"/>
  <c r="W4" i="3"/>
  <c r="U4" i="3"/>
  <c r="S4" i="3"/>
  <c r="H4" i="3"/>
  <c r="J4" i="3"/>
  <c r="L4" i="3"/>
  <c r="G4" i="3"/>
  <c r="I4" i="3"/>
  <c r="E39" i="3"/>
  <c r="E38" i="3"/>
  <c r="E37" i="3"/>
  <c r="F37" i="3" s="1"/>
  <c r="L37" i="3" l="1"/>
  <c r="M37" i="3" l="1"/>
  <c r="X37" i="3"/>
  <c r="V37" i="3"/>
  <c r="T37" i="3"/>
  <c r="R37" i="3"/>
  <c r="W37" i="3"/>
  <c r="U37" i="3"/>
  <c r="S37" i="3"/>
  <c r="H37" i="3"/>
  <c r="J37" i="3"/>
  <c r="G37" i="3"/>
  <c r="I37" i="3"/>
  <c r="K37" i="3"/>
  <c r="D22" i="10"/>
  <c r="S30" i="1" l="1"/>
  <c r="S29" i="1"/>
  <c r="E47" i="3" l="1"/>
  <c r="T50" i="3"/>
  <c r="S50" i="3"/>
  <c r="E50" i="3" l="1"/>
  <c r="U50" i="3"/>
  <c r="P19" i="3" l="1"/>
  <c r="Q19" i="3" s="1"/>
  <c r="O11" i="12"/>
  <c r="O12" i="12"/>
  <c r="O13" i="12" s="1"/>
  <c r="U19" i="3" l="1"/>
  <c r="S19" i="3"/>
  <c r="T19" i="3"/>
  <c r="P46" i="3"/>
  <c r="Q46" i="3" s="1"/>
  <c r="E46" i="3"/>
  <c r="F46" i="3" s="1"/>
  <c r="S41" i="12"/>
  <c r="W41" i="12"/>
  <c r="W35" i="12"/>
  <c r="T46" i="3" l="1"/>
  <c r="S46" i="3"/>
  <c r="I46" i="3"/>
  <c r="H46" i="3"/>
  <c r="L46" i="3"/>
  <c r="J46" i="3"/>
  <c r="X46" i="3"/>
  <c r="U46" i="3"/>
  <c r="K46" i="3"/>
  <c r="M46" i="3"/>
  <c r="G46" i="3"/>
  <c r="R46" i="3"/>
  <c r="W46" i="3"/>
  <c r="V46" i="3"/>
  <c r="P6" i="11" l="1"/>
  <c r="Q6" i="11" s="1"/>
  <c r="P5" i="11" l="1"/>
  <c r="Q5" i="11" s="1"/>
  <c r="E5" i="11"/>
  <c r="F5" i="11" s="1"/>
  <c r="E3" i="11"/>
  <c r="S5" i="11" l="1"/>
  <c r="U5" i="11"/>
  <c r="H5" i="11"/>
  <c r="J5" i="11"/>
  <c r="X5" i="11"/>
  <c r="M5" i="11"/>
  <c r="K5" i="11"/>
  <c r="V5" i="11"/>
  <c r="T5" i="11"/>
  <c r="G5" i="11"/>
  <c r="L5" i="11"/>
  <c r="R5" i="11"/>
  <c r="W5" i="11"/>
  <c r="I5" i="11"/>
  <c r="E19" i="3" l="1"/>
  <c r="F19" i="3" s="1"/>
  <c r="I19" i="3" l="1"/>
  <c r="H19" i="3"/>
  <c r="L19" i="3"/>
  <c r="J19" i="3"/>
  <c r="X19" i="3"/>
  <c r="K19" i="3"/>
  <c r="M19" i="3"/>
  <c r="G19" i="3"/>
  <c r="K19" i="4"/>
  <c r="K18" i="4"/>
  <c r="V19" i="3" l="1"/>
  <c r="R19" i="3"/>
  <c r="W19" i="3"/>
  <c r="P12" i="3"/>
  <c r="E12" i="3"/>
  <c r="F12" i="3" s="1"/>
  <c r="H12" i="3" l="1"/>
  <c r="I12" i="3"/>
  <c r="L12" i="3"/>
  <c r="J12" i="3"/>
  <c r="Q12" i="3"/>
  <c r="K12" i="3"/>
  <c r="M12" i="3"/>
  <c r="G12" i="3"/>
  <c r="S12" i="3" l="1"/>
  <c r="T12" i="3"/>
  <c r="W12" i="3"/>
  <c r="U12" i="3"/>
  <c r="R12" i="3"/>
  <c r="X12" i="3"/>
  <c r="V12" i="3"/>
  <c r="W42" i="12"/>
  <c r="W43" i="12" s="1"/>
  <c r="S42" i="12"/>
  <c r="S43" i="12" s="1"/>
  <c r="W36" i="12"/>
  <c r="W37" i="12" s="1"/>
  <c r="S36" i="12"/>
  <c r="S37" i="12" s="1"/>
  <c r="W30" i="12"/>
  <c r="W31" i="12" s="1"/>
  <c r="S30" i="12"/>
  <c r="S31" i="12" s="1"/>
  <c r="W24" i="12"/>
  <c r="W25" i="12" s="1"/>
  <c r="S24" i="12"/>
  <c r="S25" i="12" s="1"/>
  <c r="W18" i="12"/>
  <c r="W19" i="12" s="1"/>
  <c r="S18" i="12"/>
  <c r="S19" i="12" s="1"/>
  <c r="W12" i="12"/>
  <c r="W13" i="12" s="1"/>
  <c r="S12" i="12"/>
  <c r="S13" i="12" s="1"/>
  <c r="W4" i="12"/>
  <c r="W5" i="12" s="1"/>
  <c r="W6" i="12" s="1"/>
  <c r="W7" i="12" s="1"/>
  <c r="S4" i="12"/>
  <c r="S5" i="12" s="1"/>
  <c r="S6" i="12" s="1"/>
  <c r="S7" i="12" s="1"/>
  <c r="O42" i="12" l="1"/>
  <c r="O43" i="12" s="1"/>
  <c r="K42" i="12"/>
  <c r="K43" i="12" s="1"/>
  <c r="G42" i="12"/>
  <c r="G43" i="12" s="1"/>
  <c r="C42" i="12"/>
  <c r="C43" i="12" s="1"/>
  <c r="F50" i="3" l="1"/>
  <c r="X50" i="3"/>
  <c r="W50" i="3"/>
  <c r="V50" i="3"/>
  <c r="R50" i="3"/>
  <c r="R11" i="13"/>
  <c r="Q11" i="13"/>
  <c r="P11" i="13"/>
  <c r="O11" i="13"/>
  <c r="E11" i="13"/>
  <c r="F11" i="13" s="1"/>
  <c r="M10" i="13"/>
  <c r="E10" i="13"/>
  <c r="F10" i="13" s="1"/>
  <c r="M9" i="13"/>
  <c r="E9" i="13"/>
  <c r="F9" i="13" s="1"/>
  <c r="G9" i="13" s="1"/>
  <c r="M8" i="13"/>
  <c r="E8" i="13"/>
  <c r="F8" i="13" s="1"/>
  <c r="G8" i="13" s="1"/>
  <c r="M7" i="13"/>
  <c r="E7" i="13"/>
  <c r="F7" i="13" s="1"/>
  <c r="G7" i="13" s="1"/>
  <c r="M6" i="13"/>
  <c r="E6" i="13"/>
  <c r="F6" i="13" s="1"/>
  <c r="G6" i="13" s="1"/>
  <c r="M5" i="13"/>
  <c r="E5" i="13"/>
  <c r="F5" i="13" s="1"/>
  <c r="J5" i="13" s="1"/>
  <c r="M4" i="13"/>
  <c r="E4" i="13"/>
  <c r="F4" i="13" s="1"/>
  <c r="J4" i="13" s="1"/>
  <c r="M3" i="13"/>
  <c r="E3" i="13"/>
  <c r="F3" i="13" s="1"/>
  <c r="I3" i="13" s="1"/>
  <c r="S6" i="10"/>
  <c r="S5" i="10"/>
  <c r="O24" i="12"/>
  <c r="O25" i="12" s="1"/>
  <c r="O18" i="12"/>
  <c r="O19" i="12" s="1"/>
  <c r="O36" i="12"/>
  <c r="O37" i="12" s="1"/>
  <c r="K36" i="12"/>
  <c r="K37" i="12" s="1"/>
  <c r="G36" i="12"/>
  <c r="G37" i="12" s="1"/>
  <c r="C36" i="12"/>
  <c r="C37" i="12" s="1"/>
  <c r="O30" i="12"/>
  <c r="O31" i="12" s="1"/>
  <c r="K30" i="12"/>
  <c r="K31" i="12" s="1"/>
  <c r="G30" i="12"/>
  <c r="G31" i="12" s="1"/>
  <c r="C30" i="12"/>
  <c r="C31" i="12" s="1"/>
  <c r="K24" i="12"/>
  <c r="K25" i="12" s="1"/>
  <c r="G24" i="12"/>
  <c r="G25" i="12" s="1"/>
  <c r="C24" i="12"/>
  <c r="C25" i="12" s="1"/>
  <c r="K18" i="12"/>
  <c r="K19" i="12" s="1"/>
  <c r="G18" i="12"/>
  <c r="G19" i="12" s="1"/>
  <c r="C18" i="12"/>
  <c r="C19" i="12" s="1"/>
  <c r="K12" i="12"/>
  <c r="K13" i="12" s="1"/>
  <c r="G12" i="12"/>
  <c r="G13" i="12" s="1"/>
  <c r="C12" i="12"/>
  <c r="C13" i="12" s="1"/>
  <c r="O4" i="12"/>
  <c r="O5" i="12" s="1"/>
  <c r="O6" i="12" s="1"/>
  <c r="O7" i="12" s="1"/>
  <c r="K4" i="12"/>
  <c r="K5" i="12" s="1"/>
  <c r="K6" i="12" s="1"/>
  <c r="K7" i="12" s="1"/>
  <c r="G4" i="12"/>
  <c r="G5" i="12" s="1"/>
  <c r="G6" i="12" s="1"/>
  <c r="G7" i="12" s="1"/>
  <c r="C4" i="12"/>
  <c r="C5" i="12" s="1"/>
  <c r="C6" i="12" s="1"/>
  <c r="C7" i="12" s="1"/>
  <c r="S11" i="1"/>
  <c r="S17" i="1"/>
  <c r="I50" i="3" l="1"/>
  <c r="H50" i="3"/>
  <c r="M50" i="3"/>
  <c r="J50" i="3"/>
  <c r="N3" i="13"/>
  <c r="R3" i="13" s="1"/>
  <c r="N4" i="13"/>
  <c r="P4" i="13" s="1"/>
  <c r="N5" i="13"/>
  <c r="O5" i="13" s="1"/>
  <c r="N6" i="13"/>
  <c r="O6" i="13" s="1"/>
  <c r="N7" i="13"/>
  <c r="O7" i="13" s="1"/>
  <c r="N8" i="13"/>
  <c r="O8" i="13" s="1"/>
  <c r="N9" i="13"/>
  <c r="O9" i="13" s="1"/>
  <c r="N10" i="13"/>
  <c r="O10" i="13" s="1"/>
  <c r="G50" i="3"/>
  <c r="L50" i="3"/>
  <c r="K50" i="3"/>
  <c r="H3" i="13"/>
  <c r="J3" i="13"/>
  <c r="H5" i="13"/>
  <c r="J10" i="13"/>
  <c r="H10" i="13"/>
  <c r="I10" i="13"/>
  <c r="J11" i="13"/>
  <c r="H11" i="13"/>
  <c r="I11" i="13"/>
  <c r="G3" i="13"/>
  <c r="G4" i="13"/>
  <c r="I4" i="13"/>
  <c r="G5" i="13"/>
  <c r="I5" i="13"/>
  <c r="G10" i="13"/>
  <c r="G11" i="13"/>
  <c r="H4" i="13"/>
  <c r="J6" i="13"/>
  <c r="H6" i="13"/>
  <c r="I6" i="13"/>
  <c r="J7" i="13"/>
  <c r="H7" i="13"/>
  <c r="I7" i="13"/>
  <c r="J8" i="13"/>
  <c r="H8" i="13"/>
  <c r="I8" i="13"/>
  <c r="J9" i="13"/>
  <c r="H9" i="13"/>
  <c r="I9" i="13"/>
  <c r="P39" i="3"/>
  <c r="F39" i="3"/>
  <c r="L39" i="3" s="1"/>
  <c r="P41" i="3"/>
  <c r="E41" i="3"/>
  <c r="F41" i="3" s="1"/>
  <c r="P25" i="3"/>
  <c r="E25" i="3"/>
  <c r="F25" i="3" s="1"/>
  <c r="P33" i="3"/>
  <c r="E33" i="3"/>
  <c r="F33" i="3" s="1"/>
  <c r="P23" i="3"/>
  <c r="E23" i="3"/>
  <c r="F23" i="3" s="1"/>
  <c r="P24" i="3"/>
  <c r="E24" i="3"/>
  <c r="F24" i="3" s="1"/>
  <c r="P51" i="3"/>
  <c r="Q51" i="3" s="1"/>
  <c r="E51" i="3"/>
  <c r="F51" i="3" s="1"/>
  <c r="P28" i="3"/>
  <c r="E28" i="3"/>
  <c r="F28" i="3" s="1"/>
  <c r="P22" i="3"/>
  <c r="E22" i="3"/>
  <c r="F22" i="3" s="1"/>
  <c r="P21" i="3"/>
  <c r="E21" i="3"/>
  <c r="F21" i="3" s="1"/>
  <c r="P26" i="3"/>
  <c r="E26" i="3"/>
  <c r="F26" i="3" s="1"/>
  <c r="P34" i="3"/>
  <c r="E34" i="3"/>
  <c r="F34" i="3" s="1"/>
  <c r="P48" i="3"/>
  <c r="E48" i="3"/>
  <c r="F48" i="3" s="1"/>
  <c r="P5" i="3"/>
  <c r="E5" i="3"/>
  <c r="F5" i="3" s="1"/>
  <c r="O3" i="13" l="1"/>
  <c r="O4" i="13"/>
  <c r="R4" i="13"/>
  <c r="U51" i="3"/>
  <c r="T51" i="3"/>
  <c r="S51" i="3"/>
  <c r="H5" i="3"/>
  <c r="I5" i="3"/>
  <c r="I34" i="3"/>
  <c r="H34" i="3"/>
  <c r="I48" i="3"/>
  <c r="H48" i="3"/>
  <c r="I26" i="3"/>
  <c r="H26" i="3"/>
  <c r="I21" i="3"/>
  <c r="H21" i="3"/>
  <c r="I22" i="3"/>
  <c r="H22" i="3"/>
  <c r="I28" i="3"/>
  <c r="H28" i="3"/>
  <c r="I51" i="3"/>
  <c r="H51" i="3"/>
  <c r="I24" i="3"/>
  <c r="H24" i="3"/>
  <c r="I23" i="3"/>
  <c r="H23" i="3"/>
  <c r="I33" i="3"/>
  <c r="H33" i="3"/>
  <c r="I25" i="3"/>
  <c r="H25" i="3"/>
  <c r="I41" i="3"/>
  <c r="H41" i="3"/>
  <c r="I39" i="3"/>
  <c r="H39" i="3"/>
  <c r="M5" i="3"/>
  <c r="J5" i="3"/>
  <c r="M48" i="3"/>
  <c r="J48" i="3"/>
  <c r="M34" i="3"/>
  <c r="J34" i="3"/>
  <c r="M26" i="3"/>
  <c r="J26" i="3"/>
  <c r="M21" i="3"/>
  <c r="J21" i="3"/>
  <c r="M22" i="3"/>
  <c r="J22" i="3"/>
  <c r="M28" i="3"/>
  <c r="J28" i="3"/>
  <c r="M51" i="3"/>
  <c r="J51" i="3"/>
  <c r="M24" i="3"/>
  <c r="J24" i="3"/>
  <c r="M23" i="3"/>
  <c r="J23" i="3"/>
  <c r="M33" i="3"/>
  <c r="J33" i="3"/>
  <c r="M25" i="3"/>
  <c r="J25" i="3"/>
  <c r="M41" i="3"/>
  <c r="J41" i="3"/>
  <c r="M39" i="3"/>
  <c r="J39" i="3"/>
  <c r="Q6" i="13"/>
  <c r="P10" i="13"/>
  <c r="P8" i="13"/>
  <c r="R6" i="13"/>
  <c r="Q10" i="13"/>
  <c r="R10" i="13"/>
  <c r="Q8" i="13"/>
  <c r="R8" i="13"/>
  <c r="P6" i="13"/>
  <c r="Q4" i="13"/>
  <c r="P9" i="13"/>
  <c r="P7" i="13"/>
  <c r="R5" i="13"/>
  <c r="P3" i="13"/>
  <c r="Q9" i="13"/>
  <c r="R9" i="13"/>
  <c r="Q7" i="13"/>
  <c r="R7" i="13"/>
  <c r="Q5" i="13"/>
  <c r="Q3" i="13"/>
  <c r="P5" i="13"/>
  <c r="X51" i="3"/>
  <c r="Q5" i="3"/>
  <c r="Q48" i="3"/>
  <c r="Q34" i="3"/>
  <c r="Q26" i="3"/>
  <c r="Q21" i="3"/>
  <c r="Q22" i="3"/>
  <c r="Q28" i="3"/>
  <c r="Q24" i="3"/>
  <c r="Q23" i="3"/>
  <c r="Q33" i="3"/>
  <c r="Q25" i="3"/>
  <c r="Q41" i="3"/>
  <c r="Q39" i="3"/>
  <c r="G5" i="3"/>
  <c r="L5" i="3"/>
  <c r="G48" i="3"/>
  <c r="L48" i="3"/>
  <c r="W48" i="3"/>
  <c r="G34" i="3"/>
  <c r="L34" i="3"/>
  <c r="G26" i="3"/>
  <c r="L26" i="3"/>
  <c r="G21" i="3"/>
  <c r="L21" i="3"/>
  <c r="G22" i="3"/>
  <c r="L22" i="3"/>
  <c r="G28" i="3"/>
  <c r="L28" i="3"/>
  <c r="G51" i="3"/>
  <c r="L51" i="3"/>
  <c r="R51" i="3"/>
  <c r="W51" i="3"/>
  <c r="G24" i="3"/>
  <c r="L24" i="3"/>
  <c r="G23" i="3"/>
  <c r="L23" i="3"/>
  <c r="G33" i="3"/>
  <c r="L33" i="3"/>
  <c r="G25" i="3"/>
  <c r="L25" i="3"/>
  <c r="G41" i="3"/>
  <c r="L41" i="3"/>
  <c r="G39" i="3"/>
  <c r="K5" i="3"/>
  <c r="K48" i="3"/>
  <c r="K34" i="3"/>
  <c r="K26" i="3"/>
  <c r="K21" i="3"/>
  <c r="K22" i="3"/>
  <c r="K28" i="3"/>
  <c r="K51" i="3"/>
  <c r="V51" i="3"/>
  <c r="K24" i="3"/>
  <c r="K23" i="3"/>
  <c r="K33" i="3"/>
  <c r="K25" i="3"/>
  <c r="K41" i="3"/>
  <c r="K39" i="3"/>
  <c r="P43" i="3"/>
  <c r="P15" i="3"/>
  <c r="P7" i="3"/>
  <c r="Q7" i="3" s="1"/>
  <c r="X7" i="3" s="1"/>
  <c r="P18" i="3"/>
  <c r="P16" i="3"/>
  <c r="P13" i="3"/>
  <c r="P27" i="3"/>
  <c r="P14" i="3"/>
  <c r="P32" i="3"/>
  <c r="P36" i="3"/>
  <c r="P42" i="3"/>
  <c r="P29" i="3"/>
  <c r="P38" i="3"/>
  <c r="P49" i="3"/>
  <c r="P35" i="3"/>
  <c r="P11" i="3"/>
  <c r="P9" i="3"/>
  <c r="P40" i="3"/>
  <c r="P44" i="3"/>
  <c r="P31" i="3"/>
  <c r="P10" i="3"/>
  <c r="P6" i="3"/>
  <c r="P30" i="3"/>
  <c r="E43" i="3"/>
  <c r="F43" i="3" s="1"/>
  <c r="E15" i="3"/>
  <c r="F15" i="3" s="1"/>
  <c r="E7" i="3"/>
  <c r="F7" i="3" s="1"/>
  <c r="E18" i="3"/>
  <c r="F18" i="3" s="1"/>
  <c r="E16" i="3"/>
  <c r="F16" i="3" s="1"/>
  <c r="E13" i="3"/>
  <c r="F13" i="3" s="1"/>
  <c r="E27" i="3"/>
  <c r="F27" i="3" s="1"/>
  <c r="E14" i="3"/>
  <c r="F14" i="3" s="1"/>
  <c r="E32" i="3"/>
  <c r="F32" i="3" s="1"/>
  <c r="E36" i="3"/>
  <c r="F36" i="3" s="1"/>
  <c r="E3" i="3"/>
  <c r="F3" i="3" s="1"/>
  <c r="K3" i="3" s="1"/>
  <c r="E42" i="3"/>
  <c r="F42" i="3" s="1"/>
  <c r="E29" i="3"/>
  <c r="F29" i="3" s="1"/>
  <c r="F38" i="3"/>
  <c r="L38" i="3" s="1"/>
  <c r="E49" i="3"/>
  <c r="F49" i="3" s="1"/>
  <c r="E35" i="3"/>
  <c r="F35" i="3" s="1"/>
  <c r="E11" i="3"/>
  <c r="F11" i="3" s="1"/>
  <c r="E9" i="3"/>
  <c r="F9" i="3" s="1"/>
  <c r="E40" i="3"/>
  <c r="F40" i="3" s="1"/>
  <c r="L40" i="3" s="1"/>
  <c r="E44" i="3"/>
  <c r="F44" i="3" s="1"/>
  <c r="E31" i="3"/>
  <c r="F31" i="3" s="1"/>
  <c r="E10" i="3"/>
  <c r="F10" i="3" s="1"/>
  <c r="E6" i="3"/>
  <c r="F6" i="3" s="1"/>
  <c r="E30" i="3"/>
  <c r="F30" i="3" s="1"/>
  <c r="U3" i="3" l="1"/>
  <c r="S3" i="3"/>
  <c r="T3" i="3"/>
  <c r="U7" i="3"/>
  <c r="S7" i="3"/>
  <c r="T7" i="3"/>
  <c r="T39" i="3"/>
  <c r="S39" i="3"/>
  <c r="S25" i="3"/>
  <c r="T25" i="3"/>
  <c r="S23" i="3"/>
  <c r="T23" i="3"/>
  <c r="T28" i="3"/>
  <c r="S28" i="3"/>
  <c r="S21" i="3"/>
  <c r="T21" i="3"/>
  <c r="T34" i="3"/>
  <c r="S34" i="3"/>
  <c r="T5" i="3"/>
  <c r="S5" i="3"/>
  <c r="T41" i="3"/>
  <c r="S41" i="3"/>
  <c r="S33" i="3"/>
  <c r="T33" i="3"/>
  <c r="S24" i="3"/>
  <c r="T24" i="3"/>
  <c r="T22" i="3"/>
  <c r="S22" i="3"/>
  <c r="T26" i="3"/>
  <c r="S26" i="3"/>
  <c r="T48" i="3"/>
  <c r="S48" i="3"/>
  <c r="I31" i="3"/>
  <c r="H31" i="3"/>
  <c r="I11" i="3"/>
  <c r="H11" i="3"/>
  <c r="I29" i="3"/>
  <c r="H29" i="3"/>
  <c r="H7" i="3"/>
  <c r="I7" i="3"/>
  <c r="I30" i="3"/>
  <c r="H30" i="3"/>
  <c r="H10" i="3"/>
  <c r="I10" i="3"/>
  <c r="I44" i="3"/>
  <c r="H44" i="3"/>
  <c r="I9" i="3"/>
  <c r="H9" i="3"/>
  <c r="I35" i="3"/>
  <c r="H35" i="3"/>
  <c r="I38" i="3"/>
  <c r="H38" i="3"/>
  <c r="I42" i="3"/>
  <c r="H42" i="3"/>
  <c r="I36" i="3"/>
  <c r="H36" i="3"/>
  <c r="I14" i="3"/>
  <c r="H14" i="3"/>
  <c r="H13" i="3"/>
  <c r="I13" i="3"/>
  <c r="H18" i="3"/>
  <c r="I18" i="3"/>
  <c r="H15" i="3"/>
  <c r="I15" i="3"/>
  <c r="I6" i="3"/>
  <c r="H6" i="3"/>
  <c r="I40" i="3"/>
  <c r="H40" i="3"/>
  <c r="I49" i="3"/>
  <c r="H49" i="3"/>
  <c r="I3" i="3"/>
  <c r="H3" i="3"/>
  <c r="I32" i="3"/>
  <c r="H32" i="3"/>
  <c r="I27" i="3"/>
  <c r="H27" i="3"/>
  <c r="H16" i="3"/>
  <c r="I16" i="3"/>
  <c r="I43" i="3"/>
  <c r="H43" i="3"/>
  <c r="M6" i="3"/>
  <c r="J6" i="3"/>
  <c r="M31" i="3"/>
  <c r="J31" i="3"/>
  <c r="M40" i="3"/>
  <c r="J40" i="3"/>
  <c r="M49" i="3"/>
  <c r="J49" i="3"/>
  <c r="M29" i="3"/>
  <c r="J29" i="3"/>
  <c r="M3" i="3"/>
  <c r="J3" i="3"/>
  <c r="M32" i="3"/>
  <c r="J32" i="3"/>
  <c r="M27" i="3"/>
  <c r="J27" i="3"/>
  <c r="M16" i="3"/>
  <c r="J16" i="3"/>
  <c r="M7" i="3"/>
  <c r="J7" i="3"/>
  <c r="M43" i="3"/>
  <c r="J43" i="3"/>
  <c r="M30" i="3"/>
  <c r="J30" i="3"/>
  <c r="K10" i="3"/>
  <c r="J10" i="3"/>
  <c r="M44" i="3"/>
  <c r="J44" i="3"/>
  <c r="M9" i="3"/>
  <c r="J9" i="3"/>
  <c r="M35" i="3"/>
  <c r="J35" i="3"/>
  <c r="M38" i="3"/>
  <c r="J38" i="3"/>
  <c r="M42" i="3"/>
  <c r="J42" i="3"/>
  <c r="M36" i="3"/>
  <c r="J36" i="3"/>
  <c r="M14" i="3"/>
  <c r="J14" i="3"/>
  <c r="M13" i="3"/>
  <c r="J13" i="3"/>
  <c r="M18" i="3"/>
  <c r="J18" i="3"/>
  <c r="M15" i="3"/>
  <c r="J15" i="3"/>
  <c r="M11" i="3"/>
  <c r="J11" i="3"/>
  <c r="X41" i="3"/>
  <c r="U41" i="3"/>
  <c r="X33" i="3"/>
  <c r="U33" i="3"/>
  <c r="X24" i="3"/>
  <c r="U24" i="3"/>
  <c r="X22" i="3"/>
  <c r="U22" i="3"/>
  <c r="X26" i="3"/>
  <c r="U26" i="3"/>
  <c r="X48" i="3"/>
  <c r="U48" i="3"/>
  <c r="X39" i="3"/>
  <c r="U39" i="3"/>
  <c r="X25" i="3"/>
  <c r="U25" i="3"/>
  <c r="X23" i="3"/>
  <c r="U23" i="3"/>
  <c r="X28" i="3"/>
  <c r="U28" i="3"/>
  <c r="X21" i="3"/>
  <c r="U21" i="3"/>
  <c r="X34" i="3"/>
  <c r="U34" i="3"/>
  <c r="X5" i="3"/>
  <c r="U5" i="3"/>
  <c r="V28" i="3"/>
  <c r="V25" i="3"/>
  <c r="V34" i="3"/>
  <c r="V39" i="3"/>
  <c r="V23" i="3"/>
  <c r="V21" i="3"/>
  <c r="V5" i="3"/>
  <c r="V41" i="3"/>
  <c r="V33" i="3"/>
  <c r="V24" i="3"/>
  <c r="V22" i="3"/>
  <c r="V26" i="3"/>
  <c r="V48" i="3"/>
  <c r="W33" i="3"/>
  <c r="W22" i="3"/>
  <c r="W41" i="3"/>
  <c r="W24" i="3"/>
  <c r="W26" i="3"/>
  <c r="W39" i="3"/>
  <c r="W25" i="3"/>
  <c r="W23" i="3"/>
  <c r="W28" i="3"/>
  <c r="W21" i="3"/>
  <c r="W34" i="3"/>
  <c r="W5" i="3"/>
  <c r="R39" i="3"/>
  <c r="R41" i="3"/>
  <c r="R25" i="3"/>
  <c r="R33" i="3"/>
  <c r="R23" i="3"/>
  <c r="R24" i="3"/>
  <c r="R28" i="3"/>
  <c r="R22" i="3"/>
  <c r="R21" i="3"/>
  <c r="R26" i="3"/>
  <c r="R34" i="3"/>
  <c r="R48" i="3"/>
  <c r="R5" i="3"/>
  <c r="Q6" i="3"/>
  <c r="Q40" i="3"/>
  <c r="Q49" i="3"/>
  <c r="Q27" i="3"/>
  <c r="Q30" i="3"/>
  <c r="Q10" i="3"/>
  <c r="Q44" i="3"/>
  <c r="Q9" i="3"/>
  <c r="Q35" i="3"/>
  <c r="Q38" i="3"/>
  <c r="Q42" i="3"/>
  <c r="Q36" i="3"/>
  <c r="Q14" i="3"/>
  <c r="Q13" i="3"/>
  <c r="Q18" i="3"/>
  <c r="Q15" i="3"/>
  <c r="Q31" i="3"/>
  <c r="Q11" i="3"/>
  <c r="Q29" i="3"/>
  <c r="Q32" i="3"/>
  <c r="Q16" i="3"/>
  <c r="Q43" i="3"/>
  <c r="X3" i="3"/>
  <c r="R38" i="3"/>
  <c r="W42" i="3"/>
  <c r="X40" i="3"/>
  <c r="R3" i="3"/>
  <c r="W3" i="3"/>
  <c r="R7" i="3"/>
  <c r="W7" i="3"/>
  <c r="V3" i="3"/>
  <c r="V7" i="3"/>
  <c r="M10" i="3"/>
  <c r="G30" i="3"/>
  <c r="L30" i="3"/>
  <c r="G6" i="3"/>
  <c r="L6" i="3"/>
  <c r="G10" i="3"/>
  <c r="L10" i="3"/>
  <c r="G31" i="3"/>
  <c r="L31" i="3"/>
  <c r="G44" i="3"/>
  <c r="L44" i="3"/>
  <c r="G40" i="3"/>
  <c r="G9" i="3"/>
  <c r="L9" i="3"/>
  <c r="G11" i="3"/>
  <c r="L11" i="3"/>
  <c r="G35" i="3"/>
  <c r="L35" i="3"/>
  <c r="G49" i="3"/>
  <c r="L49" i="3"/>
  <c r="G38" i="3"/>
  <c r="G29" i="3"/>
  <c r="L29" i="3"/>
  <c r="G42" i="3"/>
  <c r="L42" i="3"/>
  <c r="G3" i="3"/>
  <c r="L3" i="3"/>
  <c r="G36" i="3"/>
  <c r="L36" i="3"/>
  <c r="G32" i="3"/>
  <c r="L32" i="3"/>
  <c r="G14" i="3"/>
  <c r="L14" i="3"/>
  <c r="G27" i="3"/>
  <c r="L27" i="3"/>
  <c r="G13" i="3"/>
  <c r="L13" i="3"/>
  <c r="G16" i="3"/>
  <c r="L16" i="3"/>
  <c r="G18" i="3"/>
  <c r="L18" i="3"/>
  <c r="G7" i="3"/>
  <c r="L7" i="3"/>
  <c r="G15" i="3"/>
  <c r="L15" i="3"/>
  <c r="G43" i="3"/>
  <c r="L43" i="3"/>
  <c r="K30" i="3"/>
  <c r="K6" i="3"/>
  <c r="K31" i="3"/>
  <c r="K44" i="3"/>
  <c r="K40" i="3"/>
  <c r="K9" i="3"/>
  <c r="K11" i="3"/>
  <c r="K35" i="3"/>
  <c r="K49" i="3"/>
  <c r="K38" i="3"/>
  <c r="K29" i="3"/>
  <c r="K42" i="3"/>
  <c r="K36" i="3"/>
  <c r="K32" i="3"/>
  <c r="K14" i="3"/>
  <c r="K27" i="3"/>
  <c r="K13" i="3"/>
  <c r="K16" i="3"/>
  <c r="K18" i="3"/>
  <c r="K7" i="3"/>
  <c r="K15" i="3"/>
  <c r="K43" i="3"/>
  <c r="S29" i="3" l="1"/>
  <c r="T29" i="3"/>
  <c r="S31" i="3"/>
  <c r="T31" i="3"/>
  <c r="S18" i="3"/>
  <c r="T18" i="3"/>
  <c r="S14" i="3"/>
  <c r="T14" i="3"/>
  <c r="T42" i="3"/>
  <c r="S42" i="3"/>
  <c r="T35" i="3"/>
  <c r="S35" i="3"/>
  <c r="T44" i="3"/>
  <c r="S44" i="3"/>
  <c r="S30" i="3"/>
  <c r="T30" i="3"/>
  <c r="T49" i="3"/>
  <c r="S49" i="3"/>
  <c r="T43" i="3"/>
  <c r="S43" i="3"/>
  <c r="T32" i="3"/>
  <c r="S32" i="3"/>
  <c r="S11" i="3"/>
  <c r="T11" i="3"/>
  <c r="S15" i="3"/>
  <c r="T15" i="3"/>
  <c r="T13" i="3"/>
  <c r="S13" i="3"/>
  <c r="T36" i="3"/>
  <c r="S36" i="3"/>
  <c r="T38" i="3"/>
  <c r="S38" i="3"/>
  <c r="S9" i="3"/>
  <c r="T9" i="3"/>
  <c r="S10" i="3"/>
  <c r="T10" i="3"/>
  <c r="S27" i="3"/>
  <c r="T27" i="3"/>
  <c r="T40" i="3"/>
  <c r="S40" i="3"/>
  <c r="T16" i="3"/>
  <c r="S16" i="3"/>
  <c r="S6" i="3"/>
  <c r="T6" i="3"/>
  <c r="X43" i="3"/>
  <c r="U43" i="3"/>
  <c r="X32" i="3"/>
  <c r="U32" i="3"/>
  <c r="X11" i="3"/>
  <c r="U11" i="3"/>
  <c r="X15" i="3"/>
  <c r="U15" i="3"/>
  <c r="X13" i="3"/>
  <c r="U13" i="3"/>
  <c r="X36" i="3"/>
  <c r="U36" i="3"/>
  <c r="X38" i="3"/>
  <c r="U38" i="3"/>
  <c r="X9" i="3"/>
  <c r="U9" i="3"/>
  <c r="X10" i="3"/>
  <c r="U10" i="3"/>
  <c r="X27" i="3"/>
  <c r="U27" i="3"/>
  <c r="V40" i="3"/>
  <c r="U40" i="3"/>
  <c r="X16" i="3"/>
  <c r="U16" i="3"/>
  <c r="X29" i="3"/>
  <c r="U29" i="3"/>
  <c r="X31" i="3"/>
  <c r="U31" i="3"/>
  <c r="X18" i="3"/>
  <c r="U18" i="3"/>
  <c r="X14" i="3"/>
  <c r="U14" i="3"/>
  <c r="X42" i="3"/>
  <c r="U42" i="3"/>
  <c r="X35" i="3"/>
  <c r="U35" i="3"/>
  <c r="X44" i="3"/>
  <c r="U44" i="3"/>
  <c r="X30" i="3"/>
  <c r="U30" i="3"/>
  <c r="X49" i="3"/>
  <c r="U49" i="3"/>
  <c r="X6" i="3"/>
  <c r="U6" i="3"/>
  <c r="V38" i="3"/>
  <c r="R27" i="3"/>
  <c r="R40" i="3"/>
  <c r="V27" i="3"/>
  <c r="W43" i="3"/>
  <c r="V36" i="3"/>
  <c r="W11" i="3"/>
  <c r="V10" i="3"/>
  <c r="V49" i="3"/>
  <c r="V6" i="3"/>
  <c r="W16" i="3"/>
  <c r="W31" i="3"/>
  <c r="R6" i="3"/>
  <c r="W18" i="3"/>
  <c r="W44" i="3"/>
  <c r="R14" i="3"/>
  <c r="V31" i="3"/>
  <c r="W29" i="3"/>
  <c r="R49" i="3"/>
  <c r="W14" i="3"/>
  <c r="W35" i="3"/>
  <c r="W30" i="3"/>
  <c r="R42" i="3"/>
  <c r="R35" i="3"/>
  <c r="V15" i="3"/>
  <c r="V13" i="3"/>
  <c r="W32" i="3"/>
  <c r="V9" i="3"/>
  <c r="R13" i="3"/>
  <c r="R10" i="3"/>
  <c r="V43" i="3"/>
  <c r="V16" i="3"/>
  <c r="V32" i="3"/>
  <c r="V29" i="3"/>
  <c r="V11" i="3"/>
  <c r="R43" i="3"/>
  <c r="V18" i="3"/>
  <c r="R16" i="3"/>
  <c r="W27" i="3"/>
  <c r="V14" i="3"/>
  <c r="R32" i="3"/>
  <c r="V42" i="3"/>
  <c r="R29" i="3"/>
  <c r="W49" i="3"/>
  <c r="V35" i="3"/>
  <c r="R11" i="3"/>
  <c r="W40" i="3"/>
  <c r="V44" i="3"/>
  <c r="R31" i="3"/>
  <c r="W6" i="3"/>
  <c r="V30" i="3"/>
  <c r="W15" i="3"/>
  <c r="W13" i="3"/>
  <c r="W36" i="3"/>
  <c r="W38" i="3"/>
  <c r="W9" i="3"/>
  <c r="W10" i="3"/>
  <c r="R15" i="3"/>
  <c r="R36" i="3"/>
  <c r="R9" i="3"/>
  <c r="R18" i="3"/>
  <c r="R44" i="3"/>
  <c r="R30" i="3"/>
  <c r="C4" i="4"/>
  <c r="C5" i="4" s="1"/>
  <c r="C6" i="4" s="1"/>
  <c r="C7" i="4" s="1"/>
  <c r="P13" i="11"/>
  <c r="Q13" i="11" s="1"/>
  <c r="E13" i="11"/>
  <c r="F13" i="11" s="1"/>
  <c r="P14" i="11"/>
  <c r="Q14" i="11" s="1"/>
  <c r="E14" i="11"/>
  <c r="F14" i="11" s="1"/>
  <c r="P12" i="11"/>
  <c r="Q12" i="11" s="1"/>
  <c r="E12" i="11"/>
  <c r="F12" i="11" s="1"/>
  <c r="P11" i="11"/>
  <c r="Q11" i="11" s="1"/>
  <c r="E11" i="11"/>
  <c r="F11" i="11" s="1"/>
  <c r="P10" i="11"/>
  <c r="Q10" i="11" s="1"/>
  <c r="E10" i="11"/>
  <c r="F10" i="11" s="1"/>
  <c r="P9" i="11"/>
  <c r="Q9" i="11" s="1"/>
  <c r="E9" i="11"/>
  <c r="F9" i="11" s="1"/>
  <c r="P8" i="11"/>
  <c r="Q8" i="11" s="1"/>
  <c r="E8" i="11"/>
  <c r="F8" i="11" s="1"/>
  <c r="P7" i="11"/>
  <c r="Q7" i="11" s="1"/>
  <c r="E7" i="11"/>
  <c r="F7" i="11" s="1"/>
  <c r="E6" i="11"/>
  <c r="F6" i="11" s="1"/>
  <c r="P4" i="11"/>
  <c r="Q4" i="11" s="1"/>
  <c r="E4" i="11"/>
  <c r="F4" i="11" s="1"/>
  <c r="P3" i="11"/>
  <c r="Q3" i="11" s="1"/>
  <c r="S3" i="11" s="1"/>
  <c r="F3" i="11"/>
  <c r="U3" i="11" l="1"/>
  <c r="S4" i="11"/>
  <c r="U4" i="11"/>
  <c r="S6" i="11"/>
  <c r="U6" i="11"/>
  <c r="S7" i="11"/>
  <c r="U7" i="11"/>
  <c r="S8" i="11"/>
  <c r="U8" i="11"/>
  <c r="S9" i="11"/>
  <c r="U9" i="11"/>
  <c r="S10" i="11"/>
  <c r="U10" i="11"/>
  <c r="S11" i="11"/>
  <c r="U11" i="11"/>
  <c r="S12" i="11"/>
  <c r="U12" i="11"/>
  <c r="S14" i="11"/>
  <c r="U14" i="11"/>
  <c r="S13" i="11"/>
  <c r="U13" i="11"/>
  <c r="H3" i="11"/>
  <c r="J3" i="11"/>
  <c r="H4" i="11"/>
  <c r="J4" i="11"/>
  <c r="H6" i="11"/>
  <c r="J6" i="11"/>
  <c r="H7" i="11"/>
  <c r="J7" i="11"/>
  <c r="H8" i="11"/>
  <c r="J8" i="11"/>
  <c r="H9" i="11"/>
  <c r="J9" i="11"/>
  <c r="H10" i="11"/>
  <c r="J10" i="11"/>
  <c r="H11" i="11"/>
  <c r="J11" i="11"/>
  <c r="H12" i="11"/>
  <c r="J12" i="11"/>
  <c r="H14" i="11"/>
  <c r="J14" i="11"/>
  <c r="H13" i="11"/>
  <c r="J13" i="11"/>
  <c r="K3" i="11"/>
  <c r="K11" i="11"/>
  <c r="K12" i="11"/>
  <c r="K14" i="11"/>
  <c r="K13" i="11"/>
  <c r="M7" i="11"/>
  <c r="K7" i="11"/>
  <c r="M9" i="11"/>
  <c r="K9" i="11"/>
  <c r="M4" i="11"/>
  <c r="K4" i="11"/>
  <c r="M6" i="11"/>
  <c r="K6" i="11"/>
  <c r="M8" i="11"/>
  <c r="K8" i="11"/>
  <c r="M10" i="11"/>
  <c r="K10" i="11"/>
  <c r="V3" i="11"/>
  <c r="X4" i="11"/>
  <c r="V4" i="11"/>
  <c r="X6" i="11"/>
  <c r="V6" i="11"/>
  <c r="X7" i="11"/>
  <c r="V7" i="11"/>
  <c r="X8" i="11"/>
  <c r="V8" i="11"/>
  <c r="X9" i="11"/>
  <c r="V9" i="11"/>
  <c r="X10" i="11"/>
  <c r="V10" i="11"/>
  <c r="X11" i="11"/>
  <c r="V11" i="11"/>
  <c r="X12" i="11"/>
  <c r="V12" i="11"/>
  <c r="X14" i="11"/>
  <c r="V14" i="11"/>
  <c r="X13" i="11"/>
  <c r="V13" i="11"/>
  <c r="M13" i="11"/>
  <c r="G13" i="11"/>
  <c r="M14" i="11"/>
  <c r="G14" i="11"/>
  <c r="M12" i="11"/>
  <c r="G12" i="11"/>
  <c r="M11" i="11"/>
  <c r="G11" i="11"/>
  <c r="R13" i="11"/>
  <c r="W13" i="11"/>
  <c r="T13" i="11"/>
  <c r="L13" i="11"/>
  <c r="I13" i="11"/>
  <c r="L3" i="11"/>
  <c r="M3" i="11"/>
  <c r="G3" i="11"/>
  <c r="I3" i="11"/>
  <c r="W3" i="11"/>
  <c r="R3" i="11"/>
  <c r="T3" i="11"/>
  <c r="X3" i="11"/>
  <c r="G4" i="11"/>
  <c r="L4" i="11"/>
  <c r="R4" i="11"/>
  <c r="W4" i="11"/>
  <c r="G6" i="11"/>
  <c r="L6" i="11"/>
  <c r="R6" i="11"/>
  <c r="W6" i="11"/>
  <c r="G7" i="11"/>
  <c r="L7" i="11"/>
  <c r="R7" i="11"/>
  <c r="W7" i="11"/>
  <c r="G8" i="11"/>
  <c r="L8" i="11"/>
  <c r="R8" i="11"/>
  <c r="W8" i="11"/>
  <c r="G9" i="11"/>
  <c r="L9" i="11"/>
  <c r="R9" i="11"/>
  <c r="W9" i="11"/>
  <c r="G10" i="11"/>
  <c r="L10" i="11"/>
  <c r="R10" i="11"/>
  <c r="W10" i="11"/>
  <c r="L11" i="11"/>
  <c r="R11" i="11"/>
  <c r="W11" i="11"/>
  <c r="L12" i="11"/>
  <c r="R12" i="11"/>
  <c r="W12" i="11"/>
  <c r="L14" i="11"/>
  <c r="R14" i="11"/>
  <c r="W14" i="11"/>
  <c r="I4" i="11"/>
  <c r="T4" i="11"/>
  <c r="I6" i="11"/>
  <c r="T6" i="11"/>
  <c r="I7" i="11"/>
  <c r="T7" i="11"/>
  <c r="I8" i="11"/>
  <c r="T8" i="11"/>
  <c r="I9" i="11"/>
  <c r="T9" i="11"/>
  <c r="I10" i="11"/>
  <c r="T10" i="11"/>
  <c r="I11" i="11"/>
  <c r="T11" i="11"/>
  <c r="I12" i="11"/>
  <c r="T12" i="11"/>
  <c r="I14" i="11"/>
  <c r="T14" i="11"/>
  <c r="K4" i="4"/>
  <c r="K12" i="4"/>
  <c r="K13" i="4" s="1"/>
  <c r="K24" i="4"/>
  <c r="K25" i="4" s="1"/>
  <c r="K30" i="4"/>
  <c r="K31" i="4" s="1"/>
  <c r="K36" i="4"/>
  <c r="K37" i="4"/>
  <c r="G4" i="1"/>
  <c r="G5" i="1" s="1"/>
  <c r="G6" i="1" s="1"/>
  <c r="G29" i="1"/>
  <c r="G30" i="1" s="1"/>
  <c r="G23" i="1"/>
  <c r="G24" i="1" s="1"/>
  <c r="G17" i="1"/>
  <c r="G18" i="1" s="1"/>
  <c r="G11" i="1"/>
  <c r="G12" i="1" s="1"/>
  <c r="O4" i="1"/>
  <c r="O5" i="1" s="1"/>
  <c r="O6" i="1" s="1"/>
  <c r="K4" i="1"/>
  <c r="K5" i="1" s="1"/>
  <c r="K6" i="1" s="1"/>
  <c r="C4" i="1"/>
  <c r="C5" i="1" s="1"/>
  <c r="C6" i="1" s="1"/>
  <c r="O29" i="1"/>
  <c r="O30" i="1" s="1"/>
  <c r="K29" i="1"/>
  <c r="K30" i="1" s="1"/>
  <c r="C29" i="1"/>
  <c r="C30" i="1" s="1"/>
  <c r="K5" i="4" l="1"/>
  <c r="K6" i="4" s="1"/>
  <c r="K7" i="4" s="1"/>
  <c r="K11" i="1"/>
  <c r="P17" i="3"/>
  <c r="E17" i="3"/>
  <c r="F17" i="3" s="1"/>
  <c r="P47" i="3"/>
  <c r="Q47" i="3" s="1"/>
  <c r="F47" i="3"/>
  <c r="P45" i="3"/>
  <c r="E45" i="3"/>
  <c r="F45" i="3" s="1"/>
  <c r="P8" i="3"/>
  <c r="Q8" i="3" s="1"/>
  <c r="E8" i="3"/>
  <c r="F8" i="3" s="1"/>
  <c r="U8" i="3" l="1"/>
  <c r="T8" i="3"/>
  <c r="S8" i="3"/>
  <c r="U47" i="3"/>
  <c r="T47" i="3"/>
  <c r="S47" i="3"/>
  <c r="H8" i="3"/>
  <c r="I8" i="3"/>
  <c r="I45" i="3"/>
  <c r="H45" i="3"/>
  <c r="I47" i="3"/>
  <c r="H47" i="3"/>
  <c r="I17" i="3"/>
  <c r="H17" i="3"/>
  <c r="K8" i="3"/>
  <c r="J8" i="3"/>
  <c r="L45" i="3"/>
  <c r="J45" i="3"/>
  <c r="K47" i="3"/>
  <c r="J47" i="3"/>
  <c r="L17" i="3"/>
  <c r="J17" i="3"/>
  <c r="Q45" i="3"/>
  <c r="Q17" i="3"/>
  <c r="L8" i="3"/>
  <c r="L47" i="3"/>
  <c r="K45" i="3"/>
  <c r="M45" i="3"/>
  <c r="G45" i="3"/>
  <c r="X8" i="3"/>
  <c r="V8" i="3"/>
  <c r="W8" i="3"/>
  <c r="R8" i="3"/>
  <c r="X47" i="3"/>
  <c r="V47" i="3"/>
  <c r="W47" i="3"/>
  <c r="R47" i="3"/>
  <c r="M17" i="3"/>
  <c r="G17" i="3"/>
  <c r="K17" i="3"/>
  <c r="G8" i="3"/>
  <c r="M8" i="3"/>
  <c r="G47" i="3"/>
  <c r="M47" i="3"/>
  <c r="S17" i="3" l="1"/>
  <c r="T17" i="3"/>
  <c r="V45" i="3"/>
  <c r="T45" i="3"/>
  <c r="S45" i="3"/>
  <c r="X17" i="3"/>
  <c r="U17" i="3"/>
  <c r="X45" i="3"/>
  <c r="U45" i="3"/>
  <c r="W45" i="3"/>
  <c r="R17" i="3"/>
  <c r="R45" i="3"/>
  <c r="V17" i="3"/>
  <c r="W17" i="3"/>
  <c r="D25" i="10" l="1"/>
  <c r="E25" i="10" s="1"/>
  <c r="D24" i="10"/>
  <c r="E24" i="10" s="1"/>
  <c r="D23" i="10"/>
  <c r="E23" i="10" s="1"/>
  <c r="E22" i="10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D9" i="10"/>
  <c r="E9" i="10" s="1"/>
  <c r="U8" i="10"/>
  <c r="T8" i="10"/>
  <c r="S8" i="10"/>
  <c r="R8" i="10"/>
  <c r="Q8" i="10"/>
  <c r="P8" i="10"/>
  <c r="D8" i="10"/>
  <c r="E8" i="10" s="1"/>
  <c r="U7" i="10"/>
  <c r="T7" i="10"/>
  <c r="S7" i="10"/>
  <c r="R7" i="10"/>
  <c r="Q7" i="10"/>
  <c r="P7" i="10"/>
  <c r="D7" i="10"/>
  <c r="E7" i="10" s="1"/>
  <c r="U6" i="10"/>
  <c r="T6" i="10"/>
  <c r="R6" i="10"/>
  <c r="Q6" i="10"/>
  <c r="P6" i="10"/>
  <c r="D6" i="10"/>
  <c r="U5" i="10"/>
  <c r="T5" i="10"/>
  <c r="R5" i="10"/>
  <c r="Q5" i="10"/>
  <c r="P5" i="10"/>
  <c r="D5" i="10"/>
  <c r="U4" i="10"/>
  <c r="T4" i="10"/>
  <c r="S4" i="10"/>
  <c r="R4" i="10"/>
  <c r="Q4" i="10"/>
  <c r="P4" i="10"/>
  <c r="D4" i="10"/>
  <c r="E4" i="10" s="1"/>
  <c r="U3" i="10"/>
  <c r="T3" i="10"/>
  <c r="S3" i="10"/>
  <c r="R3" i="10"/>
  <c r="Q3" i="10"/>
  <c r="P3" i="10"/>
  <c r="D3" i="10"/>
  <c r="E3" i="10" s="1"/>
  <c r="H4" i="10" l="1"/>
  <c r="L4" i="10"/>
  <c r="J4" i="10"/>
  <c r="K4" i="10"/>
  <c r="L8" i="10"/>
  <c r="J8" i="10"/>
  <c r="K8" i="10"/>
  <c r="K10" i="10"/>
  <c r="L10" i="10"/>
  <c r="J10" i="10"/>
  <c r="K12" i="10"/>
  <c r="L12" i="10"/>
  <c r="J12" i="10"/>
  <c r="K14" i="10"/>
  <c r="L14" i="10"/>
  <c r="J14" i="10"/>
  <c r="K16" i="10"/>
  <c r="L16" i="10"/>
  <c r="J16" i="10"/>
  <c r="K18" i="10"/>
  <c r="L18" i="10"/>
  <c r="J18" i="10"/>
  <c r="K20" i="10"/>
  <c r="L20" i="10"/>
  <c r="J20" i="10"/>
  <c r="K22" i="10"/>
  <c r="L22" i="10"/>
  <c r="J22" i="10"/>
  <c r="K24" i="10"/>
  <c r="L24" i="10"/>
  <c r="J24" i="10"/>
  <c r="L3" i="10"/>
  <c r="K3" i="10"/>
  <c r="J3" i="10"/>
  <c r="L7" i="10"/>
  <c r="K7" i="10"/>
  <c r="J7" i="10"/>
  <c r="J9" i="10"/>
  <c r="K9" i="10"/>
  <c r="L9" i="10"/>
  <c r="L11" i="10"/>
  <c r="J11" i="10"/>
  <c r="K11" i="10"/>
  <c r="L13" i="10"/>
  <c r="J13" i="10"/>
  <c r="K13" i="10"/>
  <c r="L15" i="10"/>
  <c r="J15" i="10"/>
  <c r="K15" i="10"/>
  <c r="L17" i="10"/>
  <c r="J17" i="10"/>
  <c r="K17" i="10"/>
  <c r="L19" i="10"/>
  <c r="J19" i="10"/>
  <c r="K19" i="10"/>
  <c r="L21" i="10"/>
  <c r="J21" i="10"/>
  <c r="K21" i="10"/>
  <c r="L23" i="10"/>
  <c r="J23" i="10"/>
  <c r="K23" i="10"/>
  <c r="L25" i="10"/>
  <c r="J25" i="10"/>
  <c r="K25" i="10"/>
  <c r="I8" i="10"/>
  <c r="H8" i="10"/>
  <c r="I10" i="10"/>
  <c r="H10" i="10"/>
  <c r="I12" i="10"/>
  <c r="H12" i="10"/>
  <c r="I14" i="10"/>
  <c r="H14" i="10"/>
  <c r="I16" i="10"/>
  <c r="H16" i="10"/>
  <c r="I18" i="10"/>
  <c r="H18" i="10"/>
  <c r="I20" i="10"/>
  <c r="H20" i="10"/>
  <c r="I22" i="10"/>
  <c r="H22" i="10"/>
  <c r="I24" i="10"/>
  <c r="H24" i="10"/>
  <c r="F3" i="10"/>
  <c r="H3" i="10"/>
  <c r="M7" i="10"/>
  <c r="H7" i="10"/>
  <c r="G9" i="10"/>
  <c r="H9" i="10"/>
  <c r="M11" i="10"/>
  <c r="H11" i="10"/>
  <c r="G13" i="10"/>
  <c r="H13" i="10"/>
  <c r="M15" i="10"/>
  <c r="H15" i="10"/>
  <c r="G17" i="10"/>
  <c r="H17" i="10"/>
  <c r="G19" i="10"/>
  <c r="H19" i="10"/>
  <c r="M21" i="10"/>
  <c r="H21" i="10"/>
  <c r="G23" i="10"/>
  <c r="H23" i="10"/>
  <c r="M25" i="10"/>
  <c r="H25" i="10"/>
  <c r="E5" i="10"/>
  <c r="E6" i="10"/>
  <c r="G14" i="10"/>
  <c r="G20" i="10"/>
  <c r="F12" i="10"/>
  <c r="G18" i="10"/>
  <c r="M10" i="10"/>
  <c r="G24" i="10"/>
  <c r="M8" i="10"/>
  <c r="G16" i="10"/>
  <c r="G22" i="10"/>
  <c r="G12" i="10"/>
  <c r="F22" i="10"/>
  <c r="F8" i="10"/>
  <c r="G10" i="10"/>
  <c r="M12" i="10"/>
  <c r="M16" i="10"/>
  <c r="M22" i="10"/>
  <c r="F16" i="10"/>
  <c r="G8" i="10"/>
  <c r="I11" i="10"/>
  <c r="M14" i="10"/>
  <c r="M18" i="10"/>
  <c r="M20" i="10"/>
  <c r="M24" i="10"/>
  <c r="I9" i="10"/>
  <c r="I13" i="10"/>
  <c r="I17" i="10"/>
  <c r="I19" i="10"/>
  <c r="I23" i="10"/>
  <c r="F24" i="10"/>
  <c r="F18" i="10"/>
  <c r="F10" i="10"/>
  <c r="G3" i="10"/>
  <c r="G7" i="10"/>
  <c r="M9" i="10"/>
  <c r="G11" i="10"/>
  <c r="M13" i="10"/>
  <c r="G15" i="10"/>
  <c r="M17" i="10"/>
  <c r="M19" i="10"/>
  <c r="G21" i="10"/>
  <c r="M23" i="10"/>
  <c r="G25" i="10"/>
  <c r="I3" i="10"/>
  <c r="I7" i="10"/>
  <c r="I15" i="10"/>
  <c r="I21" i="10"/>
  <c r="I25" i="10"/>
  <c r="F20" i="10"/>
  <c r="F14" i="10"/>
  <c r="M3" i="10"/>
  <c r="F23" i="10"/>
  <c r="F19" i="10"/>
  <c r="F17" i="10"/>
  <c r="F13" i="10"/>
  <c r="F9" i="10"/>
  <c r="F25" i="10"/>
  <c r="F21" i="10"/>
  <c r="F15" i="10"/>
  <c r="F11" i="10"/>
  <c r="F7" i="10"/>
  <c r="K6" i="10" l="1"/>
  <c r="L6" i="10"/>
  <c r="J6" i="10"/>
  <c r="J5" i="10"/>
  <c r="K5" i="10"/>
  <c r="L5" i="10"/>
  <c r="I6" i="10"/>
  <c r="H6" i="10"/>
  <c r="G5" i="10"/>
  <c r="H5" i="10"/>
  <c r="F5" i="10"/>
  <c r="G6" i="10"/>
  <c r="M6" i="10"/>
  <c r="F6" i="10"/>
  <c r="M5" i="10"/>
  <c r="I5" i="10"/>
  <c r="M4" i="10"/>
  <c r="G4" i="10"/>
  <c r="F4" i="10"/>
  <c r="I4" i="10"/>
  <c r="O30" i="4" l="1"/>
  <c r="O31" i="4" s="1"/>
  <c r="O24" i="4"/>
  <c r="O25" i="4" s="1"/>
  <c r="O18" i="4"/>
  <c r="O19" i="4" s="1"/>
  <c r="O12" i="4"/>
  <c r="O13" i="4" s="1"/>
  <c r="C36" i="4"/>
  <c r="C37" i="4" s="1"/>
  <c r="C30" i="4"/>
  <c r="C31" i="4" s="1"/>
  <c r="C24" i="4"/>
  <c r="C25" i="4" s="1"/>
  <c r="C18" i="4"/>
  <c r="C19" i="4" s="1"/>
  <c r="C12" i="4"/>
  <c r="C13" i="4" s="1"/>
  <c r="O36" i="4"/>
  <c r="O37" i="4" s="1"/>
  <c r="S18" i="1"/>
  <c r="K23" i="1"/>
  <c r="K24" i="1" s="1"/>
  <c r="K17" i="1"/>
  <c r="K18" i="1" s="1"/>
  <c r="O23" i="1"/>
  <c r="O24" i="1" s="1"/>
  <c r="O17" i="1"/>
  <c r="O18" i="1" s="1"/>
  <c r="O11" i="1"/>
  <c r="O12" i="1" s="1"/>
  <c r="S23" i="1"/>
  <c r="S24" i="1" s="1"/>
  <c r="F25" i="7" l="1"/>
  <c r="F24" i="7"/>
  <c r="F23" i="7"/>
  <c r="F26" i="7" l="1"/>
  <c r="G36" i="4" l="1"/>
  <c r="G37" i="4" s="1"/>
  <c r="G30" i="4"/>
  <c r="G31" i="4" s="1"/>
  <c r="G24" i="4"/>
  <c r="G25" i="4" s="1"/>
  <c r="G18" i="4"/>
  <c r="G19" i="4" s="1"/>
  <c r="G12" i="4"/>
  <c r="G13" i="4" s="1"/>
  <c r="G4" i="4"/>
  <c r="G7" i="4" l="1"/>
  <c r="G5" i="4"/>
  <c r="G6" i="4" s="1"/>
  <c r="S12" i="1" l="1"/>
  <c r="O4" i="4"/>
  <c r="O5" i="4" l="1"/>
  <c r="O6" i="4" s="1"/>
  <c r="O7" i="4" s="1"/>
  <c r="C23" i="1"/>
  <c r="C24" i="1" s="1"/>
  <c r="C17" i="1" l="1"/>
  <c r="C18" i="1" s="1"/>
  <c r="K12" i="1" l="1"/>
  <c r="C11" i="1"/>
  <c r="C12" i="1" s="1"/>
</calcChain>
</file>

<file path=xl/comments1.xml><?xml version="1.0" encoding="utf-8"?>
<comments xmlns="http://schemas.openxmlformats.org/spreadsheetml/2006/main">
  <authors>
    <author>Alexis Álvarez</author>
  </authors>
  <commentList>
    <comment ref="D3" authorId="0">
      <text>
        <r>
          <rPr>
            <sz val="12"/>
            <color indexed="81"/>
            <rFont val="Times New Roman"/>
            <family val="1"/>
          </rPr>
          <t>War Mattock +1 or MW</t>
        </r>
      </text>
    </comment>
    <comment ref="L3" authorId="0">
      <text>
        <r>
          <rPr>
            <sz val="12"/>
            <color indexed="81"/>
            <rFont val="Times New Roman"/>
            <family val="1"/>
          </rPr>
          <t>sling</t>
        </r>
      </text>
    </comment>
    <comment ref="D4" authorId="0">
      <text>
        <r>
          <rPr>
            <sz val="12"/>
            <color indexed="81"/>
            <rFont val="Times New Roman"/>
            <family val="1"/>
          </rPr>
          <t>Sundering Hammer</t>
        </r>
      </text>
    </comment>
    <comment ref="L4" authorId="0">
      <text>
        <r>
          <rPr>
            <sz val="12"/>
            <color indexed="81"/>
            <rFont val="Times New Roman"/>
            <family val="1"/>
          </rPr>
          <t>darts</t>
        </r>
      </text>
    </comment>
    <comment ref="D5" authorId="0">
      <text>
        <r>
          <rPr>
            <sz val="12"/>
            <color indexed="81"/>
            <rFont val="Times New Roman"/>
            <family val="1"/>
          </rPr>
          <t>handaxe +1
spiked chain +1</t>
        </r>
      </text>
    </comment>
    <comment ref="L5" authorId="0">
      <text>
        <r>
          <rPr>
            <sz val="12"/>
            <color indexed="81"/>
            <rFont val="Times New Roman"/>
            <family val="1"/>
          </rPr>
          <t>MW xbow
magebane xbow</t>
        </r>
      </text>
    </comment>
    <comment ref="D6" authorId="0">
      <text>
        <r>
          <rPr>
            <sz val="12"/>
            <color indexed="81"/>
            <rFont val="Times New Roman"/>
            <family val="1"/>
          </rPr>
          <t>unarmed
dagger</t>
        </r>
      </text>
    </comment>
    <comment ref="L6" authorId="0">
      <text>
        <r>
          <rPr>
            <sz val="12"/>
            <color indexed="81"/>
            <rFont val="Times New Roman"/>
            <family val="1"/>
          </rPr>
          <t>MW xbow
magebane xbow</t>
        </r>
      </text>
    </comment>
    <comment ref="D7" authorId="0">
      <text>
        <r>
          <rPr>
            <sz val="12"/>
            <color indexed="81"/>
            <rFont val="Times New Roman"/>
            <family val="1"/>
          </rPr>
          <t>warclub +1</t>
        </r>
      </text>
    </comment>
    <comment ref="L7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D8" authorId="0">
      <text>
        <r>
          <rPr>
            <sz val="12"/>
            <color indexed="81"/>
            <rFont val="Times New Roman"/>
            <family val="1"/>
          </rPr>
          <t>MW dwarven waraxe</t>
        </r>
      </text>
    </comment>
    <comment ref="L8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D9" authorId="0">
      <text>
        <r>
          <rPr>
            <sz val="12"/>
            <color indexed="81"/>
            <rFont val="Times New Roman"/>
            <family val="1"/>
          </rPr>
          <t>MW morningstar</t>
        </r>
      </text>
    </comment>
    <comment ref="L9" authorId="0">
      <text>
        <r>
          <rPr>
            <sz val="12"/>
            <color indexed="81"/>
            <rFont val="Times New Roman"/>
            <family val="1"/>
          </rPr>
          <t>light xbow</t>
        </r>
      </text>
    </comment>
    <comment ref="D10" authorId="0">
      <text>
        <r>
          <rPr>
            <sz val="12"/>
            <color indexed="81"/>
            <rFont val="Times New Roman"/>
            <family val="1"/>
          </rPr>
          <t>longsword
whip</t>
        </r>
      </text>
    </comment>
  </commentList>
</comments>
</file>

<file path=xl/sharedStrings.xml><?xml version="1.0" encoding="utf-8"?>
<sst xmlns="http://schemas.openxmlformats.org/spreadsheetml/2006/main" count="629" uniqueCount="166">
  <si>
    <t>Damage</t>
  </si>
  <si>
    <t>Healing</t>
  </si>
  <si>
    <t>HP Balance</t>
  </si>
  <si>
    <t>Roll</t>
  </si>
  <si>
    <t>Save</t>
  </si>
  <si>
    <t>BAB</t>
  </si>
  <si>
    <t>d20</t>
  </si>
  <si>
    <t>Total</t>
  </si>
  <si>
    <t>Str. Mod.</t>
  </si>
  <si>
    <t>Bonus</t>
  </si>
  <si>
    <t>Dex. Mod</t>
  </si>
  <si>
    <t>Character</t>
  </si>
  <si>
    <t>Saryn</t>
  </si>
  <si>
    <t>Cyrus</t>
  </si>
  <si>
    <t>Fror</t>
  </si>
  <si>
    <t>Bjarki</t>
  </si>
  <si>
    <t>Orrin</t>
  </si>
  <si>
    <t>Grainne</t>
  </si>
  <si>
    <t>Styggr</t>
  </si>
  <si>
    <t>Kili</t>
  </si>
  <si>
    <t>Hilde</t>
  </si>
  <si>
    <t>d20 roll</t>
  </si>
  <si>
    <t>Duerli</t>
  </si>
  <si>
    <t>d12 roll</t>
  </si>
  <si>
    <t>Helge</t>
  </si>
  <si>
    <t>d10 roll</t>
  </si>
  <si>
    <t>Loun</t>
  </si>
  <si>
    <t>d8 roll</t>
  </si>
  <si>
    <t>Raulzig</t>
  </si>
  <si>
    <t>d6 roll</t>
  </si>
  <si>
    <t>Aneksi</t>
  </si>
  <si>
    <t>d4 roll</t>
  </si>
  <si>
    <t>Appropriate CR</t>
  </si>
  <si>
    <t>d3 roll</t>
  </si>
  <si>
    <t>Party Members</t>
  </si>
  <si>
    <t>Total levels</t>
  </si>
  <si>
    <t>Avg. ECL</t>
  </si>
  <si>
    <t>Commoner</t>
  </si>
  <si>
    <t>Rogue</t>
  </si>
  <si>
    <t>Fighter</t>
  </si>
  <si>
    <t>Cleric</t>
  </si>
  <si>
    <t>Bard</t>
  </si>
  <si>
    <t>Wizard</t>
  </si>
  <si>
    <t>Sorcerer</t>
  </si>
  <si>
    <t>Whigpin</t>
  </si>
  <si>
    <t>Dancer</t>
  </si>
  <si>
    <t>Aridel</t>
  </si>
  <si>
    <t>Classes</t>
  </si>
  <si>
    <t>ECL</t>
  </si>
  <si>
    <t>Die Type</t>
  </si>
  <si>
    <t>1d</t>
  </si>
  <si>
    <t>2d</t>
  </si>
  <si>
    <t>3d</t>
  </si>
  <si>
    <t>4d</t>
  </si>
  <si>
    <t>5d</t>
  </si>
  <si>
    <t>6d</t>
  </si>
  <si>
    <t>Vabadus</t>
  </si>
  <si>
    <t>Matheus</t>
  </si>
  <si>
    <t>Cutter</t>
  </si>
  <si>
    <t>Mortimer</t>
  </si>
  <si>
    <t>Druid</t>
  </si>
  <si>
    <t>Nylin</t>
  </si>
  <si>
    <t>Aythe</t>
  </si>
  <si>
    <t>Devobrerel</t>
  </si>
  <si>
    <t>Prarec</t>
  </si>
  <si>
    <t>Tova</t>
  </si>
  <si>
    <t>Syth</t>
  </si>
  <si>
    <t>Draewan</t>
  </si>
  <si>
    <t>Ricberct</t>
  </si>
  <si>
    <t>Wilflaed</t>
  </si>
  <si>
    <t>Shirsen</t>
  </si>
  <si>
    <t>Michiel</t>
  </si>
  <si>
    <t>Theoderic</t>
  </si>
  <si>
    <t>Ambrelah</t>
  </si>
  <si>
    <t>Seth</t>
  </si>
  <si>
    <t>Raellia</t>
  </si>
  <si>
    <t>Eirys</t>
  </si>
  <si>
    <t>Lynrel</t>
  </si>
  <si>
    <t>Dynness</t>
  </si>
  <si>
    <t>Everrit</t>
  </si>
  <si>
    <t>Girics</t>
  </si>
  <si>
    <t>Blenyc</t>
  </si>
  <si>
    <t>Esar</t>
  </si>
  <si>
    <t>Dael</t>
  </si>
  <si>
    <t>Znaeth</t>
  </si>
  <si>
    <t>Kvun</t>
  </si>
  <si>
    <t>Incantatrix</t>
  </si>
  <si>
    <t>Jacques</t>
  </si>
  <si>
    <t>Ramburadan</t>
  </si>
  <si>
    <t>Lily</t>
  </si>
  <si>
    <t>Tarpool</t>
  </si>
  <si>
    <t>Sudnr Ruknarum</t>
  </si>
  <si>
    <t>Factotum</t>
  </si>
  <si>
    <t>Swordsage</t>
  </si>
  <si>
    <t>Skill Checks and Saves vs. …</t>
  </si>
  <si>
    <t>Ranks</t>
  </si>
  <si>
    <t>Check/Save vs…</t>
  </si>
  <si>
    <t>Ettercap</t>
  </si>
  <si>
    <t>Serendip</t>
  </si>
  <si>
    <t>Expert</t>
  </si>
  <si>
    <t>Urban Ranger</t>
  </si>
  <si>
    <t>Aristocrat</t>
  </si>
  <si>
    <t>Kayenga</t>
  </si>
  <si>
    <t>Jonas</t>
  </si>
  <si>
    <t>Rufus</t>
  </si>
  <si>
    <t>Singh</t>
  </si>
  <si>
    <t>Urial</t>
  </si>
  <si>
    <t>Rolf XXI</t>
  </si>
  <si>
    <t>Axl</t>
  </si>
  <si>
    <t>D. Pirate</t>
  </si>
  <si>
    <t>S. Corsair</t>
  </si>
  <si>
    <t>Rolf</t>
  </si>
  <si>
    <t>War Mattock</t>
  </si>
  <si>
    <t>Calista</t>
  </si>
  <si>
    <t>human zombie</t>
  </si>
  <si>
    <t>dwarf skeleton</t>
  </si>
  <si>
    <t>Gaeleth</t>
  </si>
  <si>
    <t>Dwarf Skeleton 1</t>
  </si>
  <si>
    <t>Dwarf Skeleton 3</t>
  </si>
  <si>
    <t>Dwarf Skeleton 2</t>
  </si>
  <si>
    <t>Dwarf Skeleton 4</t>
  </si>
  <si>
    <t>Dwarf Skeleton 5</t>
  </si>
  <si>
    <t>Dwarf Skeleton 6</t>
  </si>
  <si>
    <t>Dwarf Skeleton 7</t>
  </si>
  <si>
    <t>Spellcaster</t>
  </si>
  <si>
    <t>Torie</t>
  </si>
  <si>
    <t>e</t>
  </si>
  <si>
    <t>?</t>
  </si>
  <si>
    <t>Sudnr</t>
  </si>
  <si>
    <t>wolves</t>
  </si>
  <si>
    <t>wolf</t>
  </si>
  <si>
    <t>Grn. Eagles</t>
  </si>
  <si>
    <t>Shaman Taj</t>
  </si>
  <si>
    <t>Sharptooth</t>
  </si>
  <si>
    <t>Poisondusk 1</t>
  </si>
  <si>
    <t>Poisondusk 2</t>
  </si>
  <si>
    <t>Blackscale 1</t>
  </si>
  <si>
    <t>Blackscale 3</t>
  </si>
  <si>
    <t>Blackscale 2</t>
  </si>
  <si>
    <t>Blackscale 4</t>
  </si>
  <si>
    <t>Warrior (1)</t>
  </si>
  <si>
    <t>Fighter (1)</t>
  </si>
  <si>
    <t>Rogue (1)</t>
  </si>
  <si>
    <t>Ranger (1)</t>
  </si>
  <si>
    <t>Barbarian (1)</t>
  </si>
  <si>
    <t>Druid (1)</t>
  </si>
  <si>
    <t>Dragon Shaman (1)</t>
  </si>
  <si>
    <t>Dragon Shaman (8)</t>
  </si>
  <si>
    <t>Dretch</t>
  </si>
  <si>
    <t>DEAD</t>
  </si>
  <si>
    <t>Greenbound eagles 1 - 4</t>
  </si>
  <si>
    <t>wolves 10 - 13</t>
  </si>
  <si>
    <t>wolves 5 - 9</t>
  </si>
  <si>
    <t>wolves 1 - 4</t>
  </si>
  <si>
    <t>hobgoblin zombie</t>
  </si>
  <si>
    <t>zombie</t>
  </si>
  <si>
    <t>Ricbrect</t>
  </si>
  <si>
    <t>spirit jaws</t>
  </si>
  <si>
    <t>Hobgoblin Zombie</t>
  </si>
  <si>
    <t>Large Air Elemental</t>
  </si>
  <si>
    <t>Air Elemental</t>
  </si>
  <si>
    <t>skeleton</t>
  </si>
  <si>
    <t>d100 roll</t>
  </si>
  <si>
    <t>Greenbound Lion 1</t>
  </si>
  <si>
    <t>Greenbound Lion 2</t>
  </si>
  <si>
    <t>Grn. 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</si>
</sst>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1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C000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14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8" fillId="0" borderId="0" xfId="2" applyAlignment="1">
      <alignment horizontal="center"/>
    </xf>
    <xf numFmtId="164" fontId="9" fillId="0" borderId="0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0" fontId="8" fillId="0" borderId="2" xfId="2" applyFill="1" applyBorder="1" applyAlignment="1">
      <alignment horizontal="center"/>
    </xf>
    <xf numFmtId="164" fontId="9" fillId="0" borderId="3" xfId="2" applyNumberFormat="1" applyFont="1" applyFill="1" applyBorder="1" applyAlignment="1">
      <alignment horizontal="center"/>
    </xf>
    <xf numFmtId="0" fontId="9" fillId="0" borderId="4" xfId="2" applyFont="1" applyFill="1" applyBorder="1" applyAlignment="1">
      <alignment horizontal="right"/>
    </xf>
    <xf numFmtId="0" fontId="8" fillId="0" borderId="5" xfId="2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right"/>
    </xf>
    <xf numFmtId="0" fontId="8" fillId="0" borderId="2" xfId="2" applyBorder="1" applyAlignment="1">
      <alignment horizontal="center"/>
    </xf>
    <xf numFmtId="164" fontId="9" fillId="0" borderId="3" xfId="2" applyNumberFormat="1" applyFont="1" applyBorder="1" applyAlignment="1">
      <alignment horizontal="center"/>
    </xf>
    <xf numFmtId="0" fontId="9" fillId="0" borderId="4" xfId="2" applyFont="1" applyBorder="1" applyAlignment="1">
      <alignment horizontal="right"/>
    </xf>
    <xf numFmtId="1" fontId="9" fillId="0" borderId="0" xfId="2" applyNumberFormat="1" applyFont="1" applyFill="1" applyBorder="1" applyAlignment="1">
      <alignment horizontal="center"/>
    </xf>
    <xf numFmtId="0" fontId="8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6" xfId="2" applyFont="1" applyBorder="1" applyAlignment="1">
      <alignment horizontal="right"/>
    </xf>
    <xf numFmtId="164" fontId="9" fillId="0" borderId="0" xfId="2" applyNumberFormat="1" applyFont="1" applyFill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8" fillId="0" borderId="11" xfId="2" applyBorder="1" applyAlignment="1">
      <alignment horizontal="center"/>
    </xf>
    <xf numFmtId="0" fontId="8" fillId="0" borderId="12" xfId="2" applyBorder="1" applyAlignment="1">
      <alignment horizontal="center"/>
    </xf>
    <xf numFmtId="0" fontId="8" fillId="0" borderId="12" xfId="2" applyFill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15" xfId="2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9" fillId="0" borderId="17" xfId="2" applyFont="1" applyBorder="1" applyAlignment="1">
      <alignment horizontal="center"/>
    </xf>
    <xf numFmtId="0" fontId="8" fillId="0" borderId="18" xfId="2" applyBorder="1" applyAlignment="1">
      <alignment horizontal="center"/>
    </xf>
    <xf numFmtId="0" fontId="8" fillId="0" borderId="19" xfId="2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8" fillId="0" borderId="21" xfId="2" applyBorder="1" applyAlignment="1">
      <alignment horizontal="center"/>
    </xf>
    <xf numFmtId="0" fontId="8" fillId="0" borderId="22" xfId="2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8" fillId="0" borderId="24" xfId="2" applyBorder="1" applyAlignment="1">
      <alignment horizontal="center"/>
    </xf>
    <xf numFmtId="0" fontId="8" fillId="0" borderId="25" xfId="2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1" fillId="3" borderId="0" xfId="0" applyFont="1" applyFill="1" applyAlignment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/>
    <xf numFmtId="0" fontId="3" fillId="3" borderId="0" xfId="0" applyFont="1" applyFill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29" xfId="0" applyFont="1" applyBorder="1" applyAlignment="1"/>
    <xf numFmtId="0" fontId="1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/>
    <xf numFmtId="0" fontId="9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3" xfId="1"/>
    <cellStyle name="Normal 4" xfId="3"/>
  </cellStyles>
  <dxfs count="290"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/>
  </sheetViews>
  <sheetFormatPr defaultRowHeight="15.75" x14ac:dyDescent="0.25"/>
  <cols>
    <col min="1" max="1" width="14.375" style="7" bestFit="1" customWidth="1"/>
    <col min="2" max="2" width="4.75" style="7" bestFit="1" customWidth="1"/>
    <col min="3" max="3" width="11.5" style="7" bestFit="1" customWidth="1"/>
    <col min="4" max="4" width="3.25" style="7" customWidth="1"/>
    <col min="5" max="5" width="14.375" style="7" bestFit="1" customWidth="1"/>
    <col min="6" max="6" width="4.75" style="7" bestFit="1" customWidth="1"/>
    <col min="7" max="7" width="15.875" style="7" bestFit="1" customWidth="1"/>
    <col min="8" max="16384" width="9" style="7"/>
  </cols>
  <sheetData>
    <row r="1" spans="1:7" s="9" customFormat="1" ht="17.25" thickTop="1" thickBot="1" x14ac:dyDescent="0.3">
      <c r="A1" s="36" t="s">
        <v>11</v>
      </c>
      <c r="B1" s="35" t="s">
        <v>48</v>
      </c>
      <c r="C1" s="34" t="s">
        <v>47</v>
      </c>
      <c r="E1" s="39" t="s">
        <v>11</v>
      </c>
      <c r="F1" s="38" t="s">
        <v>48</v>
      </c>
      <c r="G1" s="37" t="s">
        <v>47</v>
      </c>
    </row>
    <row r="2" spans="1:7" x14ac:dyDescent="0.25">
      <c r="A2" s="65" t="s">
        <v>57</v>
      </c>
      <c r="B2" s="32">
        <v>9</v>
      </c>
      <c r="C2" s="63" t="s">
        <v>60</v>
      </c>
      <c r="E2" s="66" t="s">
        <v>132</v>
      </c>
      <c r="F2" s="33">
        <v>9</v>
      </c>
      <c r="G2" s="64" t="s">
        <v>147</v>
      </c>
    </row>
    <row r="3" spans="1:7" x14ac:dyDescent="0.25">
      <c r="A3" s="26" t="s">
        <v>84</v>
      </c>
      <c r="B3" s="30">
        <v>9</v>
      </c>
      <c r="C3" s="29" t="s">
        <v>86</v>
      </c>
      <c r="E3" s="26" t="s">
        <v>133</v>
      </c>
      <c r="F3" s="30">
        <v>2</v>
      </c>
      <c r="G3" s="29" t="s">
        <v>141</v>
      </c>
    </row>
    <row r="4" spans="1:7" x14ac:dyDescent="0.25">
      <c r="A4" s="26" t="s">
        <v>85</v>
      </c>
      <c r="B4" s="30">
        <v>7</v>
      </c>
      <c r="C4" s="29" t="s">
        <v>40</v>
      </c>
      <c r="E4" s="26" t="s">
        <v>134</v>
      </c>
      <c r="F4" s="30">
        <v>2</v>
      </c>
      <c r="G4" s="29" t="s">
        <v>145</v>
      </c>
    </row>
    <row r="5" spans="1:7" x14ac:dyDescent="0.25">
      <c r="A5" s="26" t="s">
        <v>87</v>
      </c>
      <c r="B5" s="30">
        <v>1</v>
      </c>
      <c r="C5" s="29" t="s">
        <v>38</v>
      </c>
      <c r="E5" s="26" t="s">
        <v>135</v>
      </c>
      <c r="F5" s="30">
        <v>2</v>
      </c>
      <c r="G5" s="29" t="s">
        <v>142</v>
      </c>
    </row>
    <row r="6" spans="1:7" x14ac:dyDescent="0.25">
      <c r="A6" s="26" t="s">
        <v>88</v>
      </c>
      <c r="B6" s="30">
        <v>1</v>
      </c>
      <c r="C6" s="29" t="s">
        <v>41</v>
      </c>
      <c r="E6" s="26" t="s">
        <v>136</v>
      </c>
      <c r="F6" s="30">
        <v>2</v>
      </c>
      <c r="G6" s="29" t="s">
        <v>144</v>
      </c>
    </row>
    <row r="7" spans="1:7" x14ac:dyDescent="0.25">
      <c r="A7" s="26" t="s">
        <v>89</v>
      </c>
      <c r="B7" s="30">
        <v>1</v>
      </c>
      <c r="C7" s="29" t="s">
        <v>92</v>
      </c>
      <c r="E7" s="26" t="s">
        <v>138</v>
      </c>
      <c r="F7" s="30">
        <v>2</v>
      </c>
      <c r="G7" s="29" t="s">
        <v>143</v>
      </c>
    </row>
    <row r="8" spans="1:7" x14ac:dyDescent="0.25">
      <c r="A8" s="26" t="s">
        <v>90</v>
      </c>
      <c r="B8" s="30">
        <v>1</v>
      </c>
      <c r="C8" s="29" t="s">
        <v>42</v>
      </c>
      <c r="E8" s="26" t="s">
        <v>137</v>
      </c>
      <c r="F8" s="30">
        <v>2</v>
      </c>
      <c r="G8" s="29" t="s">
        <v>146</v>
      </c>
    </row>
    <row r="9" spans="1:7" ht="16.5" thickBot="1" x14ac:dyDescent="0.3">
      <c r="A9" s="25" t="s">
        <v>91</v>
      </c>
      <c r="B9" s="28">
        <v>1</v>
      </c>
      <c r="C9" s="27" t="s">
        <v>93</v>
      </c>
      <c r="E9" s="25" t="s">
        <v>139</v>
      </c>
      <c r="F9" s="28">
        <v>2</v>
      </c>
      <c r="G9" s="27" t="s">
        <v>140</v>
      </c>
    </row>
    <row r="10" spans="1:7" x14ac:dyDescent="0.25">
      <c r="A10" s="22" t="s">
        <v>36</v>
      </c>
      <c r="B10" s="8">
        <f>AVERAGE(B3:B9)</f>
        <v>3</v>
      </c>
      <c r="C10" s="20"/>
      <c r="E10" s="15" t="s">
        <v>36</v>
      </c>
      <c r="F10" s="23">
        <f>AVERAGE(F1:F9)</f>
        <v>2.875</v>
      </c>
      <c r="G10" s="13"/>
    </row>
    <row r="11" spans="1:7" x14ac:dyDescent="0.25">
      <c r="A11" s="22" t="s">
        <v>35</v>
      </c>
      <c r="B11" s="24">
        <f>SUM(B3:B9)</f>
        <v>21</v>
      </c>
      <c r="C11" s="20"/>
      <c r="E11" s="15" t="s">
        <v>35</v>
      </c>
      <c r="F11" s="19">
        <f>SUM(F1:F9)</f>
        <v>23</v>
      </c>
      <c r="G11" s="13"/>
    </row>
    <row r="12" spans="1:7" x14ac:dyDescent="0.25">
      <c r="A12" s="22" t="s">
        <v>34</v>
      </c>
      <c r="B12" s="21">
        <f>COUNT(B3:B9)</f>
        <v>7</v>
      </c>
      <c r="C12" s="20"/>
      <c r="E12" s="15" t="s">
        <v>34</v>
      </c>
      <c r="F12" s="14">
        <f>COUNT(F1:F9)</f>
        <v>8</v>
      </c>
      <c r="G12" s="13"/>
    </row>
    <row r="13" spans="1:7" ht="16.5" thickBot="1" x14ac:dyDescent="0.3">
      <c r="A13" s="18" t="s">
        <v>32</v>
      </c>
      <c r="B13" s="17">
        <f>((B10)*(B12/4))</f>
        <v>5.25</v>
      </c>
      <c r="C13" s="16"/>
      <c r="E13" s="12" t="s">
        <v>32</v>
      </c>
      <c r="F13" s="11">
        <f>((F10)*(F12/4))</f>
        <v>5.75</v>
      </c>
      <c r="G13" s="10"/>
    </row>
    <row r="14" spans="1:7" ht="17.25" thickTop="1" thickBot="1" x14ac:dyDescent="0.3"/>
    <row r="15" spans="1:7" ht="17.25" thickTop="1" thickBot="1" x14ac:dyDescent="0.3">
      <c r="A15" s="39" t="s">
        <v>11</v>
      </c>
      <c r="B15" s="38" t="s">
        <v>48</v>
      </c>
      <c r="C15" s="37" t="s">
        <v>47</v>
      </c>
      <c r="E15" s="36" t="s">
        <v>11</v>
      </c>
      <c r="F15" s="35" t="s">
        <v>48</v>
      </c>
      <c r="G15" s="34" t="s">
        <v>47</v>
      </c>
    </row>
    <row r="16" spans="1:7" x14ac:dyDescent="0.25">
      <c r="A16" s="66" t="s">
        <v>58</v>
      </c>
      <c r="B16" s="33">
        <v>9</v>
      </c>
      <c r="C16" s="64" t="s">
        <v>39</v>
      </c>
      <c r="E16" s="65" t="s">
        <v>30</v>
      </c>
      <c r="F16" s="32">
        <v>9</v>
      </c>
      <c r="G16" s="31" t="s">
        <v>45</v>
      </c>
    </row>
    <row r="17" spans="1:7" x14ac:dyDescent="0.25">
      <c r="A17" s="26" t="s">
        <v>59</v>
      </c>
      <c r="B17" s="30">
        <v>6</v>
      </c>
      <c r="C17" s="29" t="s">
        <v>41</v>
      </c>
      <c r="E17" s="26" t="s">
        <v>44</v>
      </c>
      <c r="F17" s="30">
        <v>7</v>
      </c>
      <c r="G17" s="29" t="s">
        <v>43</v>
      </c>
    </row>
    <row r="18" spans="1:7" x14ac:dyDescent="0.25">
      <c r="A18" s="26" t="s">
        <v>98</v>
      </c>
      <c r="B18" s="30">
        <v>9</v>
      </c>
      <c r="C18" s="29" t="s">
        <v>109</v>
      </c>
      <c r="E18" s="26" t="s">
        <v>28</v>
      </c>
      <c r="F18" s="30">
        <v>1</v>
      </c>
      <c r="G18" s="29" t="s">
        <v>40</v>
      </c>
    </row>
    <row r="19" spans="1:7" x14ac:dyDescent="0.25">
      <c r="A19" s="26" t="s">
        <v>102</v>
      </c>
      <c r="B19" s="30">
        <v>8</v>
      </c>
      <c r="C19" s="29" t="s">
        <v>110</v>
      </c>
      <c r="E19" s="26" t="s">
        <v>26</v>
      </c>
      <c r="F19" s="30">
        <v>1</v>
      </c>
      <c r="G19" s="29" t="s">
        <v>41</v>
      </c>
    </row>
    <row r="20" spans="1:7" x14ac:dyDescent="0.25">
      <c r="A20" s="26" t="s">
        <v>103</v>
      </c>
      <c r="B20" s="30">
        <v>1</v>
      </c>
      <c r="C20" s="29" t="s">
        <v>99</v>
      </c>
      <c r="E20" s="26" t="s">
        <v>24</v>
      </c>
      <c r="F20" s="30">
        <v>1</v>
      </c>
      <c r="G20" s="29" t="s">
        <v>39</v>
      </c>
    </row>
    <row r="21" spans="1:7" x14ac:dyDescent="0.25">
      <c r="A21" s="26" t="s">
        <v>104</v>
      </c>
      <c r="B21" s="30">
        <v>1</v>
      </c>
      <c r="C21" s="29" t="s">
        <v>41</v>
      </c>
      <c r="E21" s="26" t="s">
        <v>22</v>
      </c>
      <c r="F21" s="30">
        <v>1</v>
      </c>
      <c r="G21" s="29" t="s">
        <v>38</v>
      </c>
    </row>
    <row r="22" spans="1:7" ht="16.5" thickBot="1" x14ac:dyDescent="0.3">
      <c r="A22" s="26" t="s">
        <v>105</v>
      </c>
      <c r="B22" s="30">
        <v>1</v>
      </c>
      <c r="C22" s="29" t="s">
        <v>43</v>
      </c>
      <c r="E22" s="25" t="s">
        <v>20</v>
      </c>
      <c r="F22" s="28">
        <v>0</v>
      </c>
      <c r="G22" s="27" t="s">
        <v>37</v>
      </c>
    </row>
    <row r="23" spans="1:7" x14ac:dyDescent="0.25">
      <c r="A23" s="26" t="s">
        <v>106</v>
      </c>
      <c r="B23" s="30">
        <v>1</v>
      </c>
      <c r="C23" s="29" t="s">
        <v>100</v>
      </c>
      <c r="E23" s="22" t="s">
        <v>36</v>
      </c>
      <c r="F23" s="8">
        <f>AVERAGE(F16:F22)</f>
        <v>2.8571428571428572</v>
      </c>
      <c r="G23" s="20"/>
    </row>
    <row r="24" spans="1:7" x14ac:dyDescent="0.25">
      <c r="A24" s="26" t="s">
        <v>107</v>
      </c>
      <c r="B24" s="30">
        <v>1</v>
      </c>
      <c r="C24" s="29" t="s">
        <v>101</v>
      </c>
      <c r="E24" s="22" t="s">
        <v>35</v>
      </c>
      <c r="F24" s="24">
        <f>SUM(F16:F22)</f>
        <v>20</v>
      </c>
      <c r="G24" s="20"/>
    </row>
    <row r="25" spans="1:7" ht="16.5" thickBot="1" x14ac:dyDescent="0.3">
      <c r="A25" s="25" t="s">
        <v>108</v>
      </c>
      <c r="B25" s="28">
        <v>1</v>
      </c>
      <c r="C25" s="27" t="s">
        <v>38</v>
      </c>
      <c r="E25" s="22" t="s">
        <v>34</v>
      </c>
      <c r="F25" s="21">
        <f>COUNT(F16:F22)</f>
        <v>7</v>
      </c>
      <c r="G25" s="20"/>
    </row>
    <row r="26" spans="1:7" ht="16.5" thickBot="1" x14ac:dyDescent="0.3">
      <c r="A26" s="15" t="s">
        <v>36</v>
      </c>
      <c r="B26" s="23">
        <f>AVERAGE(B16:B25)</f>
        <v>3.8</v>
      </c>
      <c r="C26" s="13"/>
      <c r="E26" s="18" t="s">
        <v>32</v>
      </c>
      <c r="F26" s="17">
        <f>((F23)*(F25/4))</f>
        <v>5</v>
      </c>
      <c r="G26" s="16"/>
    </row>
    <row r="27" spans="1:7" ht="16.5" thickTop="1" x14ac:dyDescent="0.25">
      <c r="A27" s="15" t="s">
        <v>35</v>
      </c>
      <c r="B27" s="19">
        <f>SUM(B16:B25)</f>
        <v>38</v>
      </c>
      <c r="C27" s="13"/>
    </row>
    <row r="28" spans="1:7" x14ac:dyDescent="0.25">
      <c r="A28" s="15" t="s">
        <v>34</v>
      </c>
      <c r="B28" s="14">
        <f>COUNT(B16:B25)</f>
        <v>10</v>
      </c>
      <c r="C28" s="13"/>
    </row>
    <row r="29" spans="1:7" ht="16.5" thickBot="1" x14ac:dyDescent="0.3">
      <c r="A29" s="12" t="s">
        <v>32</v>
      </c>
      <c r="B29" s="11">
        <f>((B26)*(B28/4))</f>
        <v>9.5</v>
      </c>
      <c r="C29" s="10"/>
    </row>
    <row r="30" spans="1:7" ht="16.5" thickTop="1" x14ac:dyDescent="0.25"/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3.375" defaultRowHeight="15.75" x14ac:dyDescent="0.25"/>
  <cols>
    <col min="1" max="1" width="14.25" style="4" bestFit="1" customWidth="1"/>
    <col min="2" max="2" width="5" style="4" bestFit="1" customWidth="1"/>
    <col min="3" max="3" width="8.875" style="4" bestFit="1" customWidth="1"/>
    <col min="4" max="4" width="6.125" style="4" bestFit="1" customWidth="1"/>
    <col min="5" max="5" width="3.875" style="4" bestFit="1" customWidth="1"/>
    <col min="6" max="6" width="5.25" style="4" bestFit="1" customWidth="1"/>
    <col min="7" max="7" width="6.625" style="4" bestFit="1" customWidth="1"/>
    <col min="8" max="8" width="5.375" style="4" bestFit="1" customWidth="1"/>
    <col min="9" max="9" width="8" style="4" bestFit="1" customWidth="1"/>
    <col min="10" max="10" width="4.25" style="4" customWidth="1"/>
    <col min="11" max="11" width="8" style="4" bestFit="1" customWidth="1"/>
    <col min="12" max="12" width="7.5" style="4" bestFit="1" customWidth="1"/>
    <col min="13" max="13" width="6.75" style="4" bestFit="1" customWidth="1"/>
    <col min="14" max="14" width="9.375" style="72" bestFit="1" customWidth="1"/>
    <col min="15" max="15" width="6.125" style="4" bestFit="1" customWidth="1"/>
    <col min="16" max="16" width="3.875" style="4" bestFit="1" customWidth="1"/>
    <col min="17" max="17" width="5.25" style="4" bestFit="1" customWidth="1"/>
    <col min="18" max="18" width="6.625" style="4" bestFit="1" customWidth="1"/>
    <col min="19" max="19" width="5.375" style="4" bestFit="1" customWidth="1"/>
    <col min="20" max="20" width="8" style="4" bestFit="1" customWidth="1"/>
    <col min="21" max="21" width="4.25" style="4" customWidth="1"/>
    <col min="22" max="22" width="8" style="4" bestFit="1" customWidth="1"/>
    <col min="23" max="23" width="7.5" style="4" bestFit="1" customWidth="1"/>
    <col min="24" max="24" width="6.75" style="4" bestFit="1" customWidth="1"/>
    <col min="25" max="16384" width="3.375" style="4"/>
  </cols>
  <sheetData>
    <row r="1" spans="1:24" s="1" customFormat="1" x14ac:dyDescent="0.25">
      <c r="B1" s="6"/>
      <c r="C1" s="6"/>
      <c r="G1" s="1" t="s">
        <v>155</v>
      </c>
      <c r="H1" s="1" t="s">
        <v>85</v>
      </c>
      <c r="I1" s="1" t="s">
        <v>156</v>
      </c>
      <c r="J1" s="1" t="s">
        <v>130</v>
      </c>
      <c r="K1" s="1" t="s">
        <v>161</v>
      </c>
      <c r="L1" s="1" t="s">
        <v>116</v>
      </c>
      <c r="M1" s="1" t="s">
        <v>113</v>
      </c>
      <c r="N1" s="70"/>
      <c r="R1" s="1" t="s">
        <v>155</v>
      </c>
      <c r="S1" s="1" t="s">
        <v>85</v>
      </c>
      <c r="T1" s="1" t="s">
        <v>156</v>
      </c>
      <c r="U1" s="1" t="s">
        <v>130</v>
      </c>
      <c r="V1" s="1" t="s">
        <v>161</v>
      </c>
      <c r="W1" s="1" t="s">
        <v>116</v>
      </c>
      <c r="X1" s="1" t="s">
        <v>113</v>
      </c>
    </row>
    <row r="2" spans="1:24" s="1" customFormat="1" x14ac:dyDescent="0.25">
      <c r="A2" s="2" t="s">
        <v>11</v>
      </c>
      <c r="B2" s="2" t="s">
        <v>5</v>
      </c>
      <c r="C2" s="2" t="s">
        <v>8</v>
      </c>
      <c r="D2" s="2" t="s">
        <v>9</v>
      </c>
      <c r="E2" s="2" t="s">
        <v>6</v>
      </c>
      <c r="F2" s="2" t="s">
        <v>7</v>
      </c>
      <c r="G2" s="2">
        <v>11</v>
      </c>
      <c r="H2" s="2">
        <v>12</v>
      </c>
      <c r="I2" s="2">
        <v>13</v>
      </c>
      <c r="J2" s="2">
        <v>14</v>
      </c>
      <c r="K2" s="2">
        <v>15</v>
      </c>
      <c r="L2" s="2">
        <v>18</v>
      </c>
      <c r="M2" s="2">
        <v>19</v>
      </c>
      <c r="N2" s="71" t="s">
        <v>10</v>
      </c>
      <c r="O2" s="2" t="s">
        <v>9</v>
      </c>
      <c r="P2" s="2" t="s">
        <v>6</v>
      </c>
      <c r="Q2" s="2" t="s">
        <v>7</v>
      </c>
      <c r="R2" s="2">
        <v>11</v>
      </c>
      <c r="S2" s="2">
        <v>12</v>
      </c>
      <c r="T2" s="2">
        <v>13</v>
      </c>
      <c r="U2" s="2">
        <v>14</v>
      </c>
      <c r="V2" s="2">
        <v>15</v>
      </c>
      <c r="W2" s="2">
        <v>18</v>
      </c>
      <c r="X2" s="2">
        <v>19</v>
      </c>
    </row>
    <row r="3" spans="1:24" x14ac:dyDescent="0.25">
      <c r="A3" s="68" t="s">
        <v>160</v>
      </c>
      <c r="B3" s="4">
        <v>6</v>
      </c>
      <c r="C3" s="4">
        <v>0</v>
      </c>
      <c r="D3" s="4">
        <v>0</v>
      </c>
      <c r="E3" s="4">
        <f t="shared" ref="E3:E51" ca="1" si="0">RANDBETWEEN(1,20)</f>
        <v>11</v>
      </c>
      <c r="F3" s="4">
        <f t="shared" ref="F3:F51" ca="1" si="1">SUM(B3:E3)</f>
        <v>17</v>
      </c>
      <c r="G3" s="4" t="str">
        <f t="shared" ref="G3:M24" ca="1" si="2">IF($F3&gt;G$2-1,"Yes","No")</f>
        <v>Yes</v>
      </c>
      <c r="H3" s="4" t="str">
        <f t="shared" ca="1" si="2"/>
        <v>Yes</v>
      </c>
      <c r="I3" s="4" t="str">
        <f t="shared" ca="1" si="2"/>
        <v>Yes</v>
      </c>
      <c r="J3" s="4" t="str">
        <f t="shared" ca="1" si="2"/>
        <v>Yes</v>
      </c>
      <c r="K3" s="4" t="str">
        <f ca="1">IF($F3&gt;K$2-1,"Yes","No")</f>
        <v>Yes</v>
      </c>
      <c r="L3" s="4" t="str">
        <f t="shared" ca="1" si="2"/>
        <v>No</v>
      </c>
      <c r="M3" s="4" t="str">
        <f t="shared" ca="1" si="2"/>
        <v>No</v>
      </c>
      <c r="N3" s="73"/>
      <c r="O3" s="67"/>
      <c r="P3" s="67"/>
      <c r="Q3" s="67"/>
      <c r="R3" s="4" t="str">
        <f t="shared" ref="R3:X24" si="3">IF($Q3&gt;R$2-1,"Yes","No")</f>
        <v>No</v>
      </c>
      <c r="S3" s="4" t="str">
        <f t="shared" si="3"/>
        <v>No</v>
      </c>
      <c r="T3" s="4" t="str">
        <f t="shared" si="3"/>
        <v>No</v>
      </c>
      <c r="U3" s="4" t="str">
        <f t="shared" si="3"/>
        <v>No</v>
      </c>
      <c r="V3" s="4" t="str">
        <f t="shared" si="3"/>
        <v>No</v>
      </c>
      <c r="W3" s="4" t="str">
        <f t="shared" si="3"/>
        <v>No</v>
      </c>
      <c r="X3" s="4" t="str">
        <f t="shared" si="3"/>
        <v>No</v>
      </c>
    </row>
    <row r="4" spans="1:24" x14ac:dyDescent="0.25">
      <c r="A4" s="68" t="s">
        <v>73</v>
      </c>
      <c r="B4" s="4">
        <v>1</v>
      </c>
      <c r="C4" s="4">
        <v>0</v>
      </c>
      <c r="D4" s="4">
        <v>0</v>
      </c>
      <c r="E4" s="4">
        <f t="shared" ca="1" si="0"/>
        <v>15</v>
      </c>
      <c r="F4" s="4">
        <f t="shared" ref="F4" ca="1" si="4">SUM(B4:E4)</f>
        <v>16</v>
      </c>
      <c r="G4" s="4" t="str">
        <f t="shared" ca="1" si="2"/>
        <v>Yes</v>
      </c>
      <c r="H4" s="4" t="str">
        <f t="shared" ca="1" si="2"/>
        <v>Yes</v>
      </c>
      <c r="I4" s="4" t="str">
        <f t="shared" ca="1" si="2"/>
        <v>Yes</v>
      </c>
      <c r="J4" s="4" t="str">
        <f t="shared" ca="1" si="2"/>
        <v>Yes</v>
      </c>
      <c r="K4" s="4" t="str">
        <f ca="1">IF($F4&gt;K$2-1,"Yes","No")</f>
        <v>Yes</v>
      </c>
      <c r="L4" s="4" t="str">
        <f t="shared" ca="1" si="2"/>
        <v>No</v>
      </c>
      <c r="M4" s="4" t="str">
        <f t="shared" ca="1" si="2"/>
        <v>No</v>
      </c>
      <c r="N4" s="72">
        <v>1</v>
      </c>
      <c r="O4" s="4">
        <v>0</v>
      </c>
      <c r="P4" s="4">
        <f t="shared" ref="P4:P49" ca="1" si="5">RANDBETWEEN(1,20)</f>
        <v>11</v>
      </c>
      <c r="Q4" s="4">
        <f t="shared" ref="Q4" ca="1" si="6">SUM(B4,N4:P4)</f>
        <v>13</v>
      </c>
      <c r="R4" s="4" t="str">
        <f t="shared" ca="1" si="3"/>
        <v>Yes</v>
      </c>
      <c r="S4" s="4" t="str">
        <f t="shared" ca="1" si="3"/>
        <v>Yes</v>
      </c>
      <c r="T4" s="4" t="str">
        <f t="shared" ca="1" si="3"/>
        <v>Yes</v>
      </c>
      <c r="U4" s="4" t="str">
        <f t="shared" ca="1" si="3"/>
        <v>No</v>
      </c>
      <c r="V4" s="4" t="str">
        <f t="shared" ca="1" si="3"/>
        <v>No</v>
      </c>
      <c r="W4" s="4" t="str">
        <f t="shared" ca="1" si="3"/>
        <v>No</v>
      </c>
      <c r="X4" s="4" t="str">
        <f t="shared" ca="1" si="3"/>
        <v>No</v>
      </c>
    </row>
    <row r="5" spans="1:24" x14ac:dyDescent="0.25">
      <c r="A5" s="68" t="s">
        <v>30</v>
      </c>
      <c r="B5" s="4">
        <v>6</v>
      </c>
      <c r="C5" s="4">
        <v>1</v>
      </c>
      <c r="D5" s="4">
        <v>0</v>
      </c>
      <c r="E5" s="4">
        <f t="shared" ca="1" si="0"/>
        <v>12</v>
      </c>
      <c r="F5" s="4">
        <f t="shared" ca="1" si="1"/>
        <v>19</v>
      </c>
      <c r="G5" s="4" t="str">
        <f t="shared" ca="1" si="2"/>
        <v>Yes</v>
      </c>
      <c r="H5" s="4" t="str">
        <f t="shared" ca="1" si="2"/>
        <v>Yes</v>
      </c>
      <c r="I5" s="4" t="str">
        <f t="shared" ca="1" si="2"/>
        <v>Yes</v>
      </c>
      <c r="J5" s="4" t="str">
        <f t="shared" ca="1" si="2"/>
        <v>Yes</v>
      </c>
      <c r="K5" s="4" t="str">
        <f t="shared" ca="1" si="2"/>
        <v>Yes</v>
      </c>
      <c r="L5" s="4" t="str">
        <f t="shared" ca="1" si="2"/>
        <v>Yes</v>
      </c>
      <c r="M5" s="4" t="str">
        <f t="shared" ca="1" si="2"/>
        <v>Yes</v>
      </c>
      <c r="N5" s="72">
        <v>3</v>
      </c>
      <c r="O5" s="4">
        <v>0</v>
      </c>
      <c r="P5" s="4">
        <f t="shared" ca="1" si="5"/>
        <v>4</v>
      </c>
      <c r="Q5" s="4">
        <f t="shared" ref="Q5:Q51" ca="1" si="7">SUM(B5,N5:P5)</f>
        <v>13</v>
      </c>
      <c r="R5" s="4" t="str">
        <f t="shared" ca="1" si="3"/>
        <v>Yes</v>
      </c>
      <c r="S5" s="4" t="str">
        <f t="shared" ca="1" si="3"/>
        <v>Yes</v>
      </c>
      <c r="T5" s="4" t="str">
        <f t="shared" ca="1" si="3"/>
        <v>Yes</v>
      </c>
      <c r="U5" s="4" t="str">
        <f t="shared" ca="1" si="3"/>
        <v>No</v>
      </c>
      <c r="V5" s="4" t="str">
        <f t="shared" ca="1" si="3"/>
        <v>No</v>
      </c>
      <c r="W5" s="4" t="str">
        <f t="shared" ca="1" si="3"/>
        <v>No</v>
      </c>
      <c r="X5" s="4" t="str">
        <f t="shared" ca="1" si="3"/>
        <v>No</v>
      </c>
    </row>
    <row r="6" spans="1:24" x14ac:dyDescent="0.25">
      <c r="A6" s="68" t="s">
        <v>62</v>
      </c>
      <c r="B6" s="4">
        <v>0</v>
      </c>
      <c r="C6" s="4">
        <v>1</v>
      </c>
      <c r="D6" s="4">
        <v>0</v>
      </c>
      <c r="E6" s="4">
        <f t="shared" ca="1" si="0"/>
        <v>6</v>
      </c>
      <c r="F6" s="4">
        <f t="shared" ca="1" si="1"/>
        <v>7</v>
      </c>
      <c r="G6" s="4" t="str">
        <f t="shared" ca="1" si="2"/>
        <v>No</v>
      </c>
      <c r="H6" s="4" t="str">
        <f t="shared" ca="1" si="2"/>
        <v>No</v>
      </c>
      <c r="I6" s="4" t="str">
        <f t="shared" ca="1" si="2"/>
        <v>No</v>
      </c>
      <c r="J6" s="4" t="str">
        <f t="shared" ca="1" si="2"/>
        <v>No</v>
      </c>
      <c r="K6" s="4" t="str">
        <f t="shared" ca="1" si="2"/>
        <v>No</v>
      </c>
      <c r="L6" s="4" t="str">
        <f t="shared" ca="1" si="2"/>
        <v>No</v>
      </c>
      <c r="M6" s="4" t="str">
        <f t="shared" ca="1" si="2"/>
        <v>No</v>
      </c>
      <c r="N6" s="72">
        <v>2</v>
      </c>
      <c r="O6" s="4">
        <v>0</v>
      </c>
      <c r="P6" s="4">
        <f t="shared" ca="1" si="5"/>
        <v>7</v>
      </c>
      <c r="Q6" s="4">
        <f t="shared" ca="1" si="7"/>
        <v>9</v>
      </c>
      <c r="R6" s="4" t="str">
        <f t="shared" ca="1" si="3"/>
        <v>No</v>
      </c>
      <c r="S6" s="4" t="str">
        <f t="shared" ca="1" si="3"/>
        <v>No</v>
      </c>
      <c r="T6" s="4" t="str">
        <f t="shared" ca="1" si="3"/>
        <v>No</v>
      </c>
      <c r="U6" s="4" t="str">
        <f t="shared" ca="1" si="3"/>
        <v>No</v>
      </c>
      <c r="V6" s="4" t="str">
        <f t="shared" ca="1" si="3"/>
        <v>No</v>
      </c>
      <c r="W6" s="4" t="str">
        <f t="shared" ca="1" si="3"/>
        <v>No</v>
      </c>
      <c r="X6" s="4" t="str">
        <f t="shared" ca="1" si="3"/>
        <v>No</v>
      </c>
    </row>
    <row r="7" spans="1:24" x14ac:dyDescent="0.25">
      <c r="A7" s="68" t="s">
        <v>81</v>
      </c>
      <c r="B7" s="4">
        <v>0</v>
      </c>
      <c r="C7" s="4">
        <v>-1</v>
      </c>
      <c r="D7" s="4">
        <v>0</v>
      </c>
      <c r="E7" s="4">
        <f t="shared" ca="1" si="0"/>
        <v>8</v>
      </c>
      <c r="F7" s="4">
        <f t="shared" ca="1" si="1"/>
        <v>7</v>
      </c>
      <c r="G7" s="4" t="str">
        <f t="shared" ca="1" si="2"/>
        <v>No</v>
      </c>
      <c r="H7" s="4" t="str">
        <f t="shared" ca="1" si="2"/>
        <v>No</v>
      </c>
      <c r="I7" s="4" t="str">
        <f t="shared" ca="1" si="2"/>
        <v>No</v>
      </c>
      <c r="J7" s="4" t="str">
        <f t="shared" ca="1" si="2"/>
        <v>No</v>
      </c>
      <c r="K7" s="4" t="str">
        <f t="shared" ca="1" si="2"/>
        <v>No</v>
      </c>
      <c r="L7" s="4" t="str">
        <f t="shared" ca="1" si="2"/>
        <v>No</v>
      </c>
      <c r="M7" s="4" t="str">
        <f t="shared" ca="1" si="2"/>
        <v>No</v>
      </c>
      <c r="N7" s="72">
        <v>1</v>
      </c>
      <c r="O7" s="4">
        <v>0</v>
      </c>
      <c r="P7" s="4">
        <f t="shared" ca="1" si="5"/>
        <v>18</v>
      </c>
      <c r="Q7" s="4">
        <f t="shared" ca="1" si="7"/>
        <v>19</v>
      </c>
      <c r="R7" s="4" t="str">
        <f t="shared" ca="1" si="3"/>
        <v>Yes</v>
      </c>
      <c r="S7" s="4" t="str">
        <f t="shared" ca="1" si="3"/>
        <v>Yes</v>
      </c>
      <c r="T7" s="4" t="str">
        <f t="shared" ca="1" si="3"/>
        <v>Yes</v>
      </c>
      <c r="U7" s="4" t="str">
        <f t="shared" ca="1" si="3"/>
        <v>Yes</v>
      </c>
      <c r="V7" s="4" t="str">
        <f t="shared" ca="1" si="3"/>
        <v>Yes</v>
      </c>
      <c r="W7" s="4" t="str">
        <f t="shared" ca="1" si="3"/>
        <v>Yes</v>
      </c>
      <c r="X7" s="4" t="str">
        <f t="shared" ca="1" si="3"/>
        <v>Yes</v>
      </c>
    </row>
    <row r="8" spans="1:24" x14ac:dyDescent="0.25">
      <c r="A8" s="69" t="s">
        <v>113</v>
      </c>
      <c r="B8" s="4">
        <v>9</v>
      </c>
      <c r="C8" s="4">
        <v>2</v>
      </c>
      <c r="D8" s="4">
        <v>0</v>
      </c>
      <c r="E8" s="4">
        <f t="shared" ca="1" si="0"/>
        <v>9</v>
      </c>
      <c r="F8" s="4">
        <f t="shared" ca="1" si="1"/>
        <v>20</v>
      </c>
      <c r="G8" s="4" t="str">
        <f t="shared" ca="1" si="2"/>
        <v>Yes</v>
      </c>
      <c r="H8" s="4" t="str">
        <f t="shared" ca="1" si="2"/>
        <v>Yes</v>
      </c>
      <c r="I8" s="4" t="str">
        <f t="shared" ca="1" si="2"/>
        <v>Yes</v>
      </c>
      <c r="J8" s="4" t="str">
        <f t="shared" ca="1" si="2"/>
        <v>Yes</v>
      </c>
      <c r="K8" s="4" t="str">
        <f t="shared" ca="1" si="2"/>
        <v>Yes</v>
      </c>
      <c r="L8" s="4" t="str">
        <f t="shared" ca="1" si="2"/>
        <v>Yes</v>
      </c>
      <c r="M8" s="4" t="str">
        <f t="shared" ca="1" si="2"/>
        <v>Yes</v>
      </c>
      <c r="N8" s="72">
        <v>9</v>
      </c>
      <c r="O8" s="4">
        <v>0</v>
      </c>
      <c r="P8" s="4">
        <f t="shared" ca="1" si="5"/>
        <v>5</v>
      </c>
      <c r="Q8" s="4">
        <f t="shared" ca="1" si="7"/>
        <v>23</v>
      </c>
      <c r="R8" s="4" t="str">
        <f t="shared" ca="1" si="3"/>
        <v>Yes</v>
      </c>
      <c r="S8" s="4" t="str">
        <f t="shared" ca="1" si="3"/>
        <v>Yes</v>
      </c>
      <c r="T8" s="4" t="str">
        <f t="shared" ca="1" si="3"/>
        <v>Yes</v>
      </c>
      <c r="U8" s="4" t="str">
        <f t="shared" ca="1" si="3"/>
        <v>Yes</v>
      </c>
      <c r="V8" s="4" t="str">
        <f t="shared" ca="1" si="3"/>
        <v>Yes</v>
      </c>
      <c r="W8" s="4" t="str">
        <f t="shared" ca="1" si="3"/>
        <v>Yes</v>
      </c>
      <c r="X8" s="4" t="str">
        <f t="shared" ca="1" si="3"/>
        <v>Yes</v>
      </c>
    </row>
    <row r="9" spans="1:24" x14ac:dyDescent="0.25">
      <c r="A9" s="68" t="s">
        <v>83</v>
      </c>
      <c r="B9" s="4">
        <v>1</v>
      </c>
      <c r="C9" s="4">
        <v>1</v>
      </c>
      <c r="D9" s="4">
        <v>0</v>
      </c>
      <c r="E9" s="4">
        <f t="shared" ca="1" si="0"/>
        <v>8</v>
      </c>
      <c r="F9" s="4">
        <f t="shared" ca="1" si="1"/>
        <v>10</v>
      </c>
      <c r="G9" s="4" t="str">
        <f t="shared" ca="1" si="2"/>
        <v>No</v>
      </c>
      <c r="H9" s="4" t="str">
        <f t="shared" ca="1" si="2"/>
        <v>No</v>
      </c>
      <c r="I9" s="4" t="str">
        <f t="shared" ca="1" si="2"/>
        <v>No</v>
      </c>
      <c r="J9" s="4" t="str">
        <f t="shared" ca="1" si="2"/>
        <v>No</v>
      </c>
      <c r="K9" s="4" t="str">
        <f t="shared" ca="1" si="2"/>
        <v>No</v>
      </c>
      <c r="L9" s="4" t="str">
        <f t="shared" ca="1" si="2"/>
        <v>No</v>
      </c>
      <c r="M9" s="4" t="str">
        <f t="shared" ca="1" si="2"/>
        <v>No</v>
      </c>
      <c r="N9" s="72">
        <v>3</v>
      </c>
      <c r="O9" s="4">
        <v>0</v>
      </c>
      <c r="P9" s="4">
        <f t="shared" ca="1" si="5"/>
        <v>14</v>
      </c>
      <c r="Q9" s="4">
        <f t="shared" ca="1" si="7"/>
        <v>18</v>
      </c>
      <c r="R9" s="4" t="str">
        <f t="shared" ca="1" si="3"/>
        <v>Yes</v>
      </c>
      <c r="S9" s="4" t="str">
        <f t="shared" ca="1" si="3"/>
        <v>Yes</v>
      </c>
      <c r="T9" s="4" t="str">
        <f t="shared" ca="1" si="3"/>
        <v>Yes</v>
      </c>
      <c r="U9" s="4" t="str">
        <f t="shared" ca="1" si="3"/>
        <v>Yes</v>
      </c>
      <c r="V9" s="4" t="str">
        <f t="shared" ca="1" si="3"/>
        <v>Yes</v>
      </c>
      <c r="W9" s="4" t="str">
        <f t="shared" ca="1" si="3"/>
        <v>Yes</v>
      </c>
      <c r="X9" s="4" t="str">
        <f t="shared" ca="1" si="3"/>
        <v>No</v>
      </c>
    </row>
    <row r="10" spans="1:24" x14ac:dyDescent="0.25">
      <c r="A10" s="68" t="s">
        <v>63</v>
      </c>
      <c r="B10" s="4">
        <v>0</v>
      </c>
      <c r="C10" s="4">
        <v>1</v>
      </c>
      <c r="D10" s="4">
        <v>0</v>
      </c>
      <c r="E10" s="4">
        <f t="shared" ca="1" si="0"/>
        <v>7</v>
      </c>
      <c r="F10" s="4">
        <f t="shared" ca="1" si="1"/>
        <v>8</v>
      </c>
      <c r="G10" s="4" t="str">
        <f t="shared" ca="1" si="2"/>
        <v>No</v>
      </c>
      <c r="H10" s="4" t="str">
        <f t="shared" ca="1" si="2"/>
        <v>No</v>
      </c>
      <c r="I10" s="4" t="str">
        <f t="shared" ca="1" si="2"/>
        <v>No</v>
      </c>
      <c r="J10" s="4" t="str">
        <f t="shared" ca="1" si="2"/>
        <v>No</v>
      </c>
      <c r="K10" s="4" t="str">
        <f t="shared" ca="1" si="2"/>
        <v>No</v>
      </c>
      <c r="L10" s="4" t="str">
        <f t="shared" ca="1" si="2"/>
        <v>No</v>
      </c>
      <c r="M10" s="4" t="str">
        <f t="shared" ca="1" si="2"/>
        <v>No</v>
      </c>
      <c r="N10" s="72">
        <v>4</v>
      </c>
      <c r="O10" s="4">
        <v>0</v>
      </c>
      <c r="P10" s="4">
        <f t="shared" ca="1" si="5"/>
        <v>12</v>
      </c>
      <c r="Q10" s="4">
        <f t="shared" ca="1" si="7"/>
        <v>16</v>
      </c>
      <c r="R10" s="4" t="str">
        <f t="shared" ca="1" si="3"/>
        <v>Yes</v>
      </c>
      <c r="S10" s="4" t="str">
        <f t="shared" ca="1" si="3"/>
        <v>Yes</v>
      </c>
      <c r="T10" s="4" t="str">
        <f t="shared" ca="1" si="3"/>
        <v>Yes</v>
      </c>
      <c r="U10" s="4" t="str">
        <f t="shared" ca="1" si="3"/>
        <v>Yes</v>
      </c>
      <c r="V10" s="4" t="str">
        <f t="shared" ca="1" si="3"/>
        <v>Yes</v>
      </c>
      <c r="W10" s="4" t="str">
        <f t="shared" ca="1" si="3"/>
        <v>No</v>
      </c>
      <c r="X10" s="4" t="str">
        <f t="shared" ca="1" si="3"/>
        <v>No</v>
      </c>
    </row>
    <row r="11" spans="1:24" x14ac:dyDescent="0.25">
      <c r="A11" s="68" t="s">
        <v>67</v>
      </c>
      <c r="B11" s="4">
        <v>1</v>
      </c>
      <c r="C11" s="4">
        <v>0</v>
      </c>
      <c r="D11" s="4">
        <v>0</v>
      </c>
      <c r="E11" s="4">
        <f t="shared" ca="1" si="0"/>
        <v>13</v>
      </c>
      <c r="F11" s="4">
        <f t="shared" ca="1" si="1"/>
        <v>14</v>
      </c>
      <c r="G11" s="4" t="str">
        <f t="shared" ca="1" si="2"/>
        <v>Yes</v>
      </c>
      <c r="H11" s="4" t="str">
        <f t="shared" ca="1" si="2"/>
        <v>Yes</v>
      </c>
      <c r="I11" s="4" t="str">
        <f t="shared" ca="1" si="2"/>
        <v>Yes</v>
      </c>
      <c r="J11" s="4" t="str">
        <f t="shared" ca="1" si="2"/>
        <v>Yes</v>
      </c>
      <c r="K11" s="4" t="str">
        <f t="shared" ca="1" si="2"/>
        <v>No</v>
      </c>
      <c r="L11" s="4" t="str">
        <f t="shared" ca="1" si="2"/>
        <v>No</v>
      </c>
      <c r="M11" s="4" t="str">
        <f t="shared" ca="1" si="2"/>
        <v>No</v>
      </c>
      <c r="N11" s="72">
        <v>-1</v>
      </c>
      <c r="O11" s="4">
        <v>0</v>
      </c>
      <c r="P11" s="4">
        <f t="shared" ca="1" si="5"/>
        <v>20</v>
      </c>
      <c r="Q11" s="4">
        <f t="shared" ca="1" si="7"/>
        <v>20</v>
      </c>
      <c r="R11" s="4" t="str">
        <f t="shared" ca="1" si="3"/>
        <v>Yes</v>
      </c>
      <c r="S11" s="4" t="str">
        <f t="shared" ca="1" si="3"/>
        <v>Yes</v>
      </c>
      <c r="T11" s="4" t="str">
        <f t="shared" ca="1" si="3"/>
        <v>Yes</v>
      </c>
      <c r="U11" s="4" t="str">
        <f t="shared" ca="1" si="3"/>
        <v>Yes</v>
      </c>
      <c r="V11" s="4" t="str">
        <f t="shared" ca="1" si="3"/>
        <v>Yes</v>
      </c>
      <c r="W11" s="4" t="str">
        <f t="shared" ca="1" si="3"/>
        <v>Yes</v>
      </c>
      <c r="X11" s="4" t="str">
        <f t="shared" ca="1" si="3"/>
        <v>Yes</v>
      </c>
    </row>
    <row r="12" spans="1:24" x14ac:dyDescent="0.25">
      <c r="A12" s="68" t="s">
        <v>22</v>
      </c>
      <c r="B12" s="4">
        <v>0</v>
      </c>
      <c r="C12" s="4">
        <v>2</v>
      </c>
      <c r="D12" s="4">
        <v>0</v>
      </c>
      <c r="E12" s="4">
        <f t="shared" ca="1" si="0"/>
        <v>19</v>
      </c>
      <c r="F12" s="4">
        <f t="shared" ca="1" si="1"/>
        <v>21</v>
      </c>
      <c r="G12" s="4" t="str">
        <f t="shared" ca="1" si="2"/>
        <v>Yes</v>
      </c>
      <c r="H12" s="4" t="str">
        <f t="shared" ca="1" si="2"/>
        <v>Yes</v>
      </c>
      <c r="I12" s="4" t="str">
        <f t="shared" ca="1" si="2"/>
        <v>Yes</v>
      </c>
      <c r="J12" s="4" t="str">
        <f t="shared" ca="1" si="2"/>
        <v>Yes</v>
      </c>
      <c r="K12" s="4" t="str">
        <f t="shared" ca="1" si="2"/>
        <v>Yes</v>
      </c>
      <c r="L12" s="4" t="str">
        <f t="shared" ca="1" si="2"/>
        <v>Yes</v>
      </c>
      <c r="M12" s="4" t="str">
        <f t="shared" ca="1" si="2"/>
        <v>Yes</v>
      </c>
      <c r="N12" s="72">
        <v>0</v>
      </c>
      <c r="O12" s="4">
        <v>0</v>
      </c>
      <c r="P12" s="4">
        <f t="shared" ca="1" si="5"/>
        <v>6</v>
      </c>
      <c r="Q12" s="4">
        <f t="shared" ca="1" si="7"/>
        <v>6</v>
      </c>
      <c r="R12" s="4" t="str">
        <f t="shared" ca="1" si="3"/>
        <v>No</v>
      </c>
      <c r="S12" s="4" t="str">
        <f t="shared" ca="1" si="3"/>
        <v>No</v>
      </c>
      <c r="T12" s="4" t="str">
        <f t="shared" ca="1" si="3"/>
        <v>No</v>
      </c>
      <c r="U12" s="4" t="str">
        <f t="shared" ca="1" si="3"/>
        <v>No</v>
      </c>
      <c r="V12" s="4" t="str">
        <f t="shared" ca="1" si="3"/>
        <v>No</v>
      </c>
      <c r="W12" s="4" t="str">
        <f t="shared" ca="1" si="3"/>
        <v>No</v>
      </c>
      <c r="X12" s="4" t="str">
        <f t="shared" ca="1" si="3"/>
        <v>No</v>
      </c>
    </row>
    <row r="13" spans="1:24" x14ac:dyDescent="0.25">
      <c r="A13" s="68" t="s">
        <v>78</v>
      </c>
      <c r="B13" s="4">
        <v>1</v>
      </c>
      <c r="C13" s="4">
        <v>0</v>
      </c>
      <c r="D13" s="4">
        <v>0</v>
      </c>
      <c r="E13" s="4">
        <f t="shared" ca="1" si="0"/>
        <v>13</v>
      </c>
      <c r="F13" s="4">
        <f t="shared" ca="1" si="1"/>
        <v>14</v>
      </c>
      <c r="G13" s="4" t="str">
        <f t="shared" ca="1" si="2"/>
        <v>Yes</v>
      </c>
      <c r="H13" s="4" t="str">
        <f t="shared" ca="1" si="2"/>
        <v>Yes</v>
      </c>
      <c r="I13" s="4" t="str">
        <f t="shared" ca="1" si="2"/>
        <v>Yes</v>
      </c>
      <c r="J13" s="4" t="str">
        <f t="shared" ca="1" si="2"/>
        <v>Yes</v>
      </c>
      <c r="K13" s="4" t="str">
        <f t="shared" ca="1" si="2"/>
        <v>No</v>
      </c>
      <c r="L13" s="4" t="str">
        <f t="shared" ca="1" si="2"/>
        <v>No</v>
      </c>
      <c r="M13" s="4" t="str">
        <f t="shared" ca="1" si="2"/>
        <v>No</v>
      </c>
      <c r="N13" s="72">
        <v>0</v>
      </c>
      <c r="O13" s="4">
        <v>0</v>
      </c>
      <c r="P13" s="4">
        <f t="shared" ca="1" si="5"/>
        <v>5</v>
      </c>
      <c r="Q13" s="4">
        <f t="shared" ca="1" si="7"/>
        <v>6</v>
      </c>
      <c r="R13" s="4" t="str">
        <f t="shared" ca="1" si="3"/>
        <v>No</v>
      </c>
      <c r="S13" s="4" t="str">
        <f t="shared" ca="1" si="3"/>
        <v>No</v>
      </c>
      <c r="T13" s="4" t="str">
        <f t="shared" ca="1" si="3"/>
        <v>No</v>
      </c>
      <c r="U13" s="4" t="str">
        <f t="shared" ca="1" si="3"/>
        <v>No</v>
      </c>
      <c r="V13" s="4" t="str">
        <f t="shared" ca="1" si="3"/>
        <v>No</v>
      </c>
      <c r="W13" s="4" t="str">
        <f t="shared" ca="1" si="3"/>
        <v>No</v>
      </c>
      <c r="X13" s="4" t="str">
        <f t="shared" ca="1" si="3"/>
        <v>No</v>
      </c>
    </row>
    <row r="14" spans="1:24" x14ac:dyDescent="0.25">
      <c r="A14" s="68" t="s">
        <v>76</v>
      </c>
      <c r="B14" s="4">
        <v>1</v>
      </c>
      <c r="C14" s="4">
        <v>0</v>
      </c>
      <c r="D14" s="4">
        <v>0</v>
      </c>
      <c r="E14" s="4">
        <f t="shared" ca="1" si="0"/>
        <v>15</v>
      </c>
      <c r="F14" s="4">
        <f t="shared" ca="1" si="1"/>
        <v>16</v>
      </c>
      <c r="G14" s="4" t="str">
        <f t="shared" ca="1" si="2"/>
        <v>Yes</v>
      </c>
      <c r="H14" s="4" t="str">
        <f t="shared" ca="1" si="2"/>
        <v>Yes</v>
      </c>
      <c r="I14" s="4" t="str">
        <f t="shared" ca="1" si="2"/>
        <v>Yes</v>
      </c>
      <c r="J14" s="4" t="str">
        <f t="shared" ca="1" si="2"/>
        <v>Yes</v>
      </c>
      <c r="K14" s="4" t="str">
        <f t="shared" ca="1" si="2"/>
        <v>Yes</v>
      </c>
      <c r="L14" s="4" t="str">
        <f t="shared" ca="1" si="2"/>
        <v>No</v>
      </c>
      <c r="M14" s="4" t="str">
        <f t="shared" ca="1" si="2"/>
        <v>No</v>
      </c>
      <c r="N14" s="72">
        <v>1</v>
      </c>
      <c r="O14" s="4">
        <v>0</v>
      </c>
      <c r="P14" s="4">
        <f t="shared" ca="1" si="5"/>
        <v>17</v>
      </c>
      <c r="Q14" s="4">
        <f t="shared" ca="1" si="7"/>
        <v>19</v>
      </c>
      <c r="R14" s="4" t="str">
        <f t="shared" ca="1" si="3"/>
        <v>Yes</v>
      </c>
      <c r="S14" s="4" t="str">
        <f t="shared" ca="1" si="3"/>
        <v>Yes</v>
      </c>
      <c r="T14" s="4" t="str">
        <f t="shared" ca="1" si="3"/>
        <v>Yes</v>
      </c>
      <c r="U14" s="4" t="str">
        <f t="shared" ca="1" si="3"/>
        <v>Yes</v>
      </c>
      <c r="V14" s="4" t="str">
        <f t="shared" ca="1" si="3"/>
        <v>Yes</v>
      </c>
      <c r="W14" s="4" t="str">
        <f t="shared" ca="1" si="3"/>
        <v>Yes</v>
      </c>
      <c r="X14" s="4" t="str">
        <f t="shared" ca="1" si="3"/>
        <v>Yes</v>
      </c>
    </row>
    <row r="15" spans="1:24" x14ac:dyDescent="0.25">
      <c r="A15" s="68" t="s">
        <v>82</v>
      </c>
      <c r="B15" s="4">
        <v>0</v>
      </c>
      <c r="C15" s="4">
        <v>-1</v>
      </c>
      <c r="D15" s="4">
        <v>0</v>
      </c>
      <c r="E15" s="4">
        <f t="shared" ca="1" si="0"/>
        <v>11</v>
      </c>
      <c r="F15" s="4">
        <f t="shared" ca="1" si="1"/>
        <v>10</v>
      </c>
      <c r="G15" s="4" t="str">
        <f t="shared" ca="1" si="2"/>
        <v>No</v>
      </c>
      <c r="H15" s="4" t="str">
        <f t="shared" ca="1" si="2"/>
        <v>No</v>
      </c>
      <c r="I15" s="4" t="str">
        <f t="shared" ca="1" si="2"/>
        <v>No</v>
      </c>
      <c r="J15" s="4" t="str">
        <f t="shared" ca="1" si="2"/>
        <v>No</v>
      </c>
      <c r="K15" s="4" t="str">
        <f t="shared" ca="1" si="2"/>
        <v>No</v>
      </c>
      <c r="L15" s="4" t="str">
        <f t="shared" ca="1" si="2"/>
        <v>No</v>
      </c>
      <c r="M15" s="4" t="str">
        <f t="shared" ca="1" si="2"/>
        <v>No</v>
      </c>
      <c r="N15" s="72">
        <v>1</v>
      </c>
      <c r="O15" s="4">
        <v>0</v>
      </c>
      <c r="P15" s="4">
        <f t="shared" ca="1" si="5"/>
        <v>11</v>
      </c>
      <c r="Q15" s="4">
        <f t="shared" ca="1" si="7"/>
        <v>12</v>
      </c>
      <c r="R15" s="4" t="str">
        <f t="shared" ca="1" si="3"/>
        <v>Yes</v>
      </c>
      <c r="S15" s="4" t="str">
        <f t="shared" ca="1" si="3"/>
        <v>Yes</v>
      </c>
      <c r="T15" s="4" t="str">
        <f t="shared" ca="1" si="3"/>
        <v>No</v>
      </c>
      <c r="U15" s="4" t="str">
        <f t="shared" ca="1" si="3"/>
        <v>No</v>
      </c>
      <c r="V15" s="4" t="str">
        <f t="shared" ca="1" si="3"/>
        <v>No</v>
      </c>
      <c r="W15" s="4" t="str">
        <f t="shared" ca="1" si="3"/>
        <v>No</v>
      </c>
      <c r="X15" s="4" t="str">
        <f t="shared" ca="1" si="3"/>
        <v>No</v>
      </c>
    </row>
    <row r="16" spans="1:24" x14ac:dyDescent="0.25">
      <c r="A16" s="68" t="s">
        <v>79</v>
      </c>
      <c r="B16" s="4">
        <v>1</v>
      </c>
      <c r="C16" s="4">
        <v>0</v>
      </c>
      <c r="D16" s="4">
        <v>0</v>
      </c>
      <c r="E16" s="4">
        <f t="shared" ca="1" si="0"/>
        <v>16</v>
      </c>
      <c r="F16" s="4">
        <f t="shared" ca="1" si="1"/>
        <v>17</v>
      </c>
      <c r="G16" s="4" t="str">
        <f t="shared" ca="1" si="2"/>
        <v>Yes</v>
      </c>
      <c r="H16" s="4" t="str">
        <f t="shared" ca="1" si="2"/>
        <v>Yes</v>
      </c>
      <c r="I16" s="4" t="str">
        <f t="shared" ca="1" si="2"/>
        <v>Yes</v>
      </c>
      <c r="J16" s="4" t="str">
        <f t="shared" ca="1" si="2"/>
        <v>Yes</v>
      </c>
      <c r="K16" s="4" t="str">
        <f t="shared" ca="1" si="2"/>
        <v>Yes</v>
      </c>
      <c r="L16" s="4" t="str">
        <f t="shared" ca="1" si="2"/>
        <v>No</v>
      </c>
      <c r="M16" s="4" t="str">
        <f t="shared" ca="1" si="2"/>
        <v>No</v>
      </c>
      <c r="N16" s="72">
        <v>1</v>
      </c>
      <c r="O16" s="4">
        <v>0</v>
      </c>
      <c r="P16" s="4">
        <f t="shared" ca="1" si="5"/>
        <v>8</v>
      </c>
      <c r="Q16" s="4">
        <f t="shared" ca="1" si="7"/>
        <v>10</v>
      </c>
      <c r="R16" s="4" t="str">
        <f t="shared" ca="1" si="3"/>
        <v>No</v>
      </c>
      <c r="S16" s="4" t="str">
        <f t="shared" ca="1" si="3"/>
        <v>No</v>
      </c>
      <c r="T16" s="4" t="str">
        <f t="shared" ca="1" si="3"/>
        <v>No</v>
      </c>
      <c r="U16" s="4" t="str">
        <f t="shared" ca="1" si="3"/>
        <v>No</v>
      </c>
      <c r="V16" s="4" t="str">
        <f t="shared" ca="1" si="3"/>
        <v>No</v>
      </c>
      <c r="W16" s="4" t="str">
        <f t="shared" ca="1" si="3"/>
        <v>No</v>
      </c>
      <c r="X16" s="4" t="str">
        <f t="shared" ca="1" si="3"/>
        <v>No</v>
      </c>
    </row>
    <row r="17" spans="1:24" x14ac:dyDescent="0.25">
      <c r="A17" s="69" t="s">
        <v>116</v>
      </c>
      <c r="B17" s="4">
        <v>0</v>
      </c>
      <c r="C17" s="4">
        <v>2</v>
      </c>
      <c r="D17" s="4">
        <v>0</v>
      </c>
      <c r="E17" s="4">
        <f t="shared" ca="1" si="0"/>
        <v>9</v>
      </c>
      <c r="F17" s="4">
        <f t="shared" ca="1" si="1"/>
        <v>11</v>
      </c>
      <c r="G17" s="4" t="str">
        <f t="shared" ca="1" si="2"/>
        <v>Yes</v>
      </c>
      <c r="H17" s="4" t="str">
        <f t="shared" ca="1" si="2"/>
        <v>No</v>
      </c>
      <c r="I17" s="4" t="str">
        <f t="shared" ca="1" si="2"/>
        <v>No</v>
      </c>
      <c r="J17" s="4" t="str">
        <f t="shared" ca="1" si="2"/>
        <v>No</v>
      </c>
      <c r="K17" s="4" t="str">
        <f t="shared" ca="1" si="2"/>
        <v>No</v>
      </c>
      <c r="L17" s="4" t="str">
        <f t="shared" ca="1" si="2"/>
        <v>No</v>
      </c>
      <c r="M17" s="4" t="str">
        <f t="shared" ca="1" si="2"/>
        <v>No</v>
      </c>
      <c r="N17" s="72">
        <v>3</v>
      </c>
      <c r="O17" s="4">
        <v>0</v>
      </c>
      <c r="P17" s="4">
        <f t="shared" ca="1" si="5"/>
        <v>7</v>
      </c>
      <c r="Q17" s="4">
        <f t="shared" ca="1" si="7"/>
        <v>10</v>
      </c>
      <c r="R17" s="4" t="str">
        <f t="shared" ca="1" si="3"/>
        <v>No</v>
      </c>
      <c r="S17" s="4" t="str">
        <f t="shared" ca="1" si="3"/>
        <v>No</v>
      </c>
      <c r="T17" s="4" t="str">
        <f t="shared" ca="1" si="3"/>
        <v>No</v>
      </c>
      <c r="U17" s="4" t="str">
        <f t="shared" ca="1" si="3"/>
        <v>No</v>
      </c>
      <c r="V17" s="4" t="str">
        <f t="shared" ca="1" si="3"/>
        <v>No</v>
      </c>
      <c r="W17" s="4" t="str">
        <f t="shared" ca="1" si="3"/>
        <v>No</v>
      </c>
      <c r="X17" s="4" t="str">
        <f t="shared" ca="1" si="3"/>
        <v>No</v>
      </c>
    </row>
    <row r="18" spans="1:24" x14ac:dyDescent="0.25">
      <c r="A18" s="68" t="s">
        <v>80</v>
      </c>
      <c r="B18" s="4">
        <v>0</v>
      </c>
      <c r="C18" s="4">
        <v>-2</v>
      </c>
      <c r="D18" s="4">
        <v>0</v>
      </c>
      <c r="E18" s="4">
        <f t="shared" ca="1" si="0"/>
        <v>10</v>
      </c>
      <c r="F18" s="4">
        <f t="shared" ca="1" si="1"/>
        <v>8</v>
      </c>
      <c r="G18" s="4" t="str">
        <f t="shared" ca="1" si="2"/>
        <v>No</v>
      </c>
      <c r="H18" s="4" t="str">
        <f t="shared" ca="1" si="2"/>
        <v>No</v>
      </c>
      <c r="I18" s="4" t="str">
        <f t="shared" ca="1" si="2"/>
        <v>No</v>
      </c>
      <c r="J18" s="4" t="str">
        <f t="shared" ca="1" si="2"/>
        <v>No</v>
      </c>
      <c r="K18" s="4" t="str">
        <f t="shared" ca="1" si="2"/>
        <v>No</v>
      </c>
      <c r="L18" s="4" t="str">
        <f t="shared" ca="1" si="2"/>
        <v>No</v>
      </c>
      <c r="M18" s="4" t="str">
        <f t="shared" ca="1" si="2"/>
        <v>No</v>
      </c>
      <c r="N18" s="72">
        <v>1</v>
      </c>
      <c r="O18" s="4">
        <v>0</v>
      </c>
      <c r="P18" s="4">
        <f t="shared" ca="1" si="5"/>
        <v>17</v>
      </c>
      <c r="Q18" s="4">
        <f t="shared" ca="1" si="7"/>
        <v>18</v>
      </c>
      <c r="R18" s="4" t="str">
        <f t="shared" ca="1" si="3"/>
        <v>Yes</v>
      </c>
      <c r="S18" s="4" t="str">
        <f t="shared" ca="1" si="3"/>
        <v>Yes</v>
      </c>
      <c r="T18" s="4" t="str">
        <f t="shared" ca="1" si="3"/>
        <v>Yes</v>
      </c>
      <c r="U18" s="4" t="str">
        <f t="shared" ca="1" si="3"/>
        <v>Yes</v>
      </c>
      <c r="V18" s="4" t="str">
        <f t="shared" ca="1" si="3"/>
        <v>Yes</v>
      </c>
      <c r="W18" s="4" t="str">
        <f t="shared" ca="1" si="3"/>
        <v>Yes</v>
      </c>
      <c r="X18" s="4" t="str">
        <f t="shared" ca="1" si="3"/>
        <v>No</v>
      </c>
    </row>
    <row r="19" spans="1:24" x14ac:dyDescent="0.25">
      <c r="A19" s="68" t="s">
        <v>131</v>
      </c>
      <c r="B19" s="4">
        <v>0</v>
      </c>
      <c r="C19" s="4">
        <v>3</v>
      </c>
      <c r="D19" s="4">
        <v>4</v>
      </c>
      <c r="E19" s="4">
        <f t="shared" ca="1" si="0"/>
        <v>17</v>
      </c>
      <c r="F19" s="4">
        <f t="shared" ca="1" si="1"/>
        <v>24</v>
      </c>
      <c r="G19" s="4" t="str">
        <f t="shared" ca="1" si="2"/>
        <v>Yes</v>
      </c>
      <c r="H19" s="4" t="str">
        <f t="shared" ca="1" si="2"/>
        <v>Yes</v>
      </c>
      <c r="I19" s="4" t="str">
        <f t="shared" ca="1" si="2"/>
        <v>Yes</v>
      </c>
      <c r="J19" s="4" t="str">
        <f t="shared" ca="1" si="2"/>
        <v>Yes</v>
      </c>
      <c r="K19" s="4" t="str">
        <f t="shared" ca="1" si="2"/>
        <v>Yes</v>
      </c>
      <c r="L19" s="4" t="str">
        <f t="shared" ca="1" si="2"/>
        <v>Yes</v>
      </c>
      <c r="M19" s="4" t="str">
        <f t="shared" ca="1" si="2"/>
        <v>Yes</v>
      </c>
      <c r="N19" s="72">
        <v>1</v>
      </c>
      <c r="O19" s="4">
        <v>0</v>
      </c>
      <c r="P19" s="4">
        <f t="shared" ca="1" si="5"/>
        <v>16</v>
      </c>
      <c r="Q19" s="4">
        <f t="shared" ca="1" si="7"/>
        <v>17</v>
      </c>
      <c r="R19" s="4" t="str">
        <f t="shared" ca="1" si="3"/>
        <v>Yes</v>
      </c>
      <c r="S19" s="4" t="str">
        <f t="shared" ca="1" si="3"/>
        <v>Yes</v>
      </c>
      <c r="T19" s="4" t="str">
        <f t="shared" ca="1" si="3"/>
        <v>Yes</v>
      </c>
      <c r="U19" s="4" t="str">
        <f t="shared" ca="1" si="3"/>
        <v>Yes</v>
      </c>
      <c r="V19" s="4" t="str">
        <f t="shared" ca="1" si="3"/>
        <v>Yes</v>
      </c>
      <c r="W19" s="4" t="str">
        <f t="shared" ca="1" si="3"/>
        <v>No</v>
      </c>
      <c r="X19" s="4" t="str">
        <f t="shared" ca="1" si="3"/>
        <v>No</v>
      </c>
    </row>
    <row r="20" spans="1:24" x14ac:dyDescent="0.25">
      <c r="A20" s="68" t="s">
        <v>165</v>
      </c>
      <c r="D20" s="4">
        <v>4</v>
      </c>
      <c r="E20" s="4">
        <f t="shared" ca="1" si="0"/>
        <v>15</v>
      </c>
      <c r="F20" s="4">
        <f t="shared" ref="F20" ca="1" si="8">SUM(B20:E20)</f>
        <v>19</v>
      </c>
      <c r="G20" s="4" t="str">
        <f t="shared" ca="1" si="2"/>
        <v>Yes</v>
      </c>
      <c r="H20" s="4" t="str">
        <f t="shared" ca="1" si="2"/>
        <v>Yes</v>
      </c>
      <c r="I20" s="4" t="str">
        <f t="shared" ca="1" si="2"/>
        <v>Yes</v>
      </c>
      <c r="J20" s="4" t="str">
        <f t="shared" ca="1" si="2"/>
        <v>Yes</v>
      </c>
      <c r="K20" s="4" t="str">
        <f t="shared" ca="1" si="2"/>
        <v>Yes</v>
      </c>
      <c r="L20" s="4" t="str">
        <f t="shared" ca="1" si="2"/>
        <v>Yes</v>
      </c>
      <c r="M20" s="4" t="str">
        <f t="shared" ca="1" si="2"/>
        <v>Yes</v>
      </c>
      <c r="P20" s="4">
        <f t="shared" ca="1" si="5"/>
        <v>6</v>
      </c>
      <c r="Q20" s="4">
        <f t="shared" ref="Q20" ca="1" si="9">SUM(B20,N20:P20)</f>
        <v>6</v>
      </c>
      <c r="R20" s="4" t="str">
        <f t="shared" ca="1" si="3"/>
        <v>No</v>
      </c>
      <c r="S20" s="4" t="str">
        <f t="shared" ca="1" si="3"/>
        <v>No</v>
      </c>
      <c r="T20" s="4" t="str">
        <f t="shared" ca="1" si="3"/>
        <v>No</v>
      </c>
      <c r="U20" s="4" t="str">
        <f t="shared" ca="1" si="3"/>
        <v>No</v>
      </c>
      <c r="V20" s="4" t="str">
        <f t="shared" ca="1" si="3"/>
        <v>No</v>
      </c>
      <c r="W20" s="4" t="str">
        <f t="shared" ca="1" si="3"/>
        <v>No</v>
      </c>
      <c r="X20" s="4" t="str">
        <f t="shared" ca="1" si="3"/>
        <v>No</v>
      </c>
    </row>
    <row r="21" spans="1:24" x14ac:dyDescent="0.25">
      <c r="A21" s="68" t="s">
        <v>24</v>
      </c>
      <c r="B21" s="4">
        <v>1</v>
      </c>
      <c r="C21" s="4">
        <v>2</v>
      </c>
      <c r="D21" s="4">
        <v>0</v>
      </c>
      <c r="E21" s="4">
        <f t="shared" ca="1" si="0"/>
        <v>12</v>
      </c>
      <c r="F21" s="4">
        <f t="shared" ca="1" si="1"/>
        <v>15</v>
      </c>
      <c r="G21" s="4" t="str">
        <f t="shared" ca="1" si="2"/>
        <v>Yes</v>
      </c>
      <c r="H21" s="4" t="str">
        <f t="shared" ca="1" si="2"/>
        <v>Yes</v>
      </c>
      <c r="I21" s="4" t="str">
        <f t="shared" ca="1" si="2"/>
        <v>Yes</v>
      </c>
      <c r="J21" s="4" t="str">
        <f t="shared" ca="1" si="2"/>
        <v>Yes</v>
      </c>
      <c r="K21" s="4" t="str">
        <f t="shared" ca="1" si="2"/>
        <v>Yes</v>
      </c>
      <c r="L21" s="4" t="str">
        <f t="shared" ca="1" si="2"/>
        <v>No</v>
      </c>
      <c r="M21" s="4" t="str">
        <f t="shared" ca="1" si="2"/>
        <v>No</v>
      </c>
      <c r="N21" s="72">
        <v>2</v>
      </c>
      <c r="O21" s="4">
        <v>0</v>
      </c>
      <c r="P21" s="4">
        <f t="shared" ca="1" si="5"/>
        <v>17</v>
      </c>
      <c r="Q21" s="4">
        <f t="shared" ca="1" si="7"/>
        <v>20</v>
      </c>
      <c r="R21" s="4" t="str">
        <f t="shared" ca="1" si="3"/>
        <v>Yes</v>
      </c>
      <c r="S21" s="4" t="str">
        <f t="shared" ca="1" si="3"/>
        <v>Yes</v>
      </c>
      <c r="T21" s="4" t="str">
        <f t="shared" ca="1" si="3"/>
        <v>Yes</v>
      </c>
      <c r="U21" s="4" t="str">
        <f t="shared" ca="1" si="3"/>
        <v>Yes</v>
      </c>
      <c r="V21" s="4" t="str">
        <f t="shared" ca="1" si="3"/>
        <v>Yes</v>
      </c>
      <c r="W21" s="4" t="str">
        <f t="shared" ca="1" si="3"/>
        <v>Yes</v>
      </c>
      <c r="X21" s="4" t="str">
        <f t="shared" ca="1" si="3"/>
        <v>Yes</v>
      </c>
    </row>
    <row r="22" spans="1:24" x14ac:dyDescent="0.25">
      <c r="A22" s="68" t="s">
        <v>20</v>
      </c>
      <c r="B22" s="4">
        <v>0</v>
      </c>
      <c r="C22" s="4">
        <v>-1</v>
      </c>
      <c r="D22" s="4">
        <v>0</v>
      </c>
      <c r="E22" s="4">
        <f t="shared" ca="1" si="0"/>
        <v>17</v>
      </c>
      <c r="F22" s="4">
        <f t="shared" ca="1" si="1"/>
        <v>16</v>
      </c>
      <c r="G22" s="4" t="str">
        <f t="shared" ca="1" si="2"/>
        <v>Yes</v>
      </c>
      <c r="H22" s="4" t="str">
        <f t="shared" ca="1" si="2"/>
        <v>Yes</v>
      </c>
      <c r="I22" s="4" t="str">
        <f t="shared" ca="1" si="2"/>
        <v>Yes</v>
      </c>
      <c r="J22" s="4" t="str">
        <f t="shared" ca="1" si="2"/>
        <v>Yes</v>
      </c>
      <c r="K22" s="4" t="str">
        <f t="shared" ca="1" si="2"/>
        <v>Yes</v>
      </c>
      <c r="L22" s="4" t="str">
        <f t="shared" ca="1" si="2"/>
        <v>No</v>
      </c>
      <c r="M22" s="4" t="str">
        <f t="shared" ca="1" si="2"/>
        <v>No</v>
      </c>
      <c r="N22" s="72">
        <v>1</v>
      </c>
      <c r="O22" s="4">
        <v>0</v>
      </c>
      <c r="P22" s="4">
        <f t="shared" ca="1" si="5"/>
        <v>2</v>
      </c>
      <c r="Q22" s="4">
        <f t="shared" ca="1" si="7"/>
        <v>3</v>
      </c>
      <c r="R22" s="4" t="str">
        <f t="shared" ca="1" si="3"/>
        <v>No</v>
      </c>
      <c r="S22" s="4" t="str">
        <f t="shared" ca="1" si="3"/>
        <v>No</v>
      </c>
      <c r="T22" s="4" t="str">
        <f t="shared" ca="1" si="3"/>
        <v>No</v>
      </c>
      <c r="U22" s="4" t="str">
        <f t="shared" ca="1" si="3"/>
        <v>No</v>
      </c>
      <c r="V22" s="4" t="str">
        <f t="shared" ca="1" si="3"/>
        <v>No</v>
      </c>
      <c r="W22" s="4" t="str">
        <f t="shared" ca="1" si="3"/>
        <v>No</v>
      </c>
      <c r="X22" s="4" t="str">
        <f t="shared" ca="1" si="3"/>
        <v>No</v>
      </c>
    </row>
    <row r="23" spans="1:24" x14ac:dyDescent="0.25">
      <c r="A23" s="68" t="s">
        <v>87</v>
      </c>
      <c r="B23" s="4">
        <v>0</v>
      </c>
      <c r="C23" s="4">
        <v>0</v>
      </c>
      <c r="D23" s="4">
        <v>0</v>
      </c>
      <c r="E23" s="4">
        <f t="shared" ca="1" si="0"/>
        <v>17</v>
      </c>
      <c r="F23" s="4">
        <f t="shared" ca="1" si="1"/>
        <v>17</v>
      </c>
      <c r="G23" s="4" t="str">
        <f t="shared" ca="1" si="2"/>
        <v>Yes</v>
      </c>
      <c r="H23" s="4" t="str">
        <f t="shared" ca="1" si="2"/>
        <v>Yes</v>
      </c>
      <c r="I23" s="4" t="str">
        <f t="shared" ca="1" si="2"/>
        <v>Yes</v>
      </c>
      <c r="J23" s="4" t="str">
        <f t="shared" ca="1" si="2"/>
        <v>Yes</v>
      </c>
      <c r="K23" s="4" t="str">
        <f t="shared" ca="1" si="2"/>
        <v>Yes</v>
      </c>
      <c r="L23" s="4" t="str">
        <f t="shared" ca="1" si="2"/>
        <v>No</v>
      </c>
      <c r="M23" s="4" t="str">
        <f t="shared" ca="1" si="2"/>
        <v>No</v>
      </c>
      <c r="N23" s="72">
        <v>2</v>
      </c>
      <c r="O23" s="4">
        <v>0</v>
      </c>
      <c r="P23" s="4">
        <f t="shared" ca="1" si="5"/>
        <v>4</v>
      </c>
      <c r="Q23" s="4">
        <f t="shared" ca="1" si="7"/>
        <v>6</v>
      </c>
      <c r="R23" s="4" t="str">
        <f t="shared" ca="1" si="3"/>
        <v>No</v>
      </c>
      <c r="S23" s="4" t="str">
        <f t="shared" ca="1" si="3"/>
        <v>No</v>
      </c>
      <c r="T23" s="4" t="str">
        <f t="shared" ca="1" si="3"/>
        <v>No</v>
      </c>
      <c r="U23" s="4" t="str">
        <f t="shared" ca="1" si="3"/>
        <v>No</v>
      </c>
      <c r="V23" s="4" t="str">
        <f t="shared" ca="1" si="3"/>
        <v>No</v>
      </c>
      <c r="W23" s="4" t="str">
        <f t="shared" ca="1" si="3"/>
        <v>No</v>
      </c>
      <c r="X23" s="4" t="str">
        <f t="shared" ca="1" si="3"/>
        <v>No</v>
      </c>
    </row>
    <row r="24" spans="1:24" x14ac:dyDescent="0.25">
      <c r="A24" s="68" t="s">
        <v>85</v>
      </c>
      <c r="B24" s="4">
        <v>3</v>
      </c>
      <c r="C24" s="4">
        <v>-1</v>
      </c>
      <c r="D24" s="4">
        <v>0</v>
      </c>
      <c r="E24" s="4">
        <f t="shared" ca="1" si="0"/>
        <v>18</v>
      </c>
      <c r="F24" s="4">
        <f t="shared" ca="1" si="1"/>
        <v>20</v>
      </c>
      <c r="G24" s="4" t="str">
        <f t="shared" ca="1" si="2"/>
        <v>Yes</v>
      </c>
      <c r="H24" s="4" t="str">
        <f t="shared" ca="1" si="2"/>
        <v>Yes</v>
      </c>
      <c r="I24" s="4" t="str">
        <f t="shared" ca="1" si="2"/>
        <v>Yes</v>
      </c>
      <c r="J24" s="4" t="str">
        <f t="shared" ca="1" si="2"/>
        <v>Yes</v>
      </c>
      <c r="K24" s="4" t="str">
        <f t="shared" ca="1" si="2"/>
        <v>Yes</v>
      </c>
      <c r="L24" s="4" t="str">
        <f t="shared" ca="1" si="2"/>
        <v>Yes</v>
      </c>
      <c r="M24" s="4" t="str">
        <f t="shared" ca="1" si="2"/>
        <v>Yes</v>
      </c>
      <c r="N24" s="72">
        <v>1</v>
      </c>
      <c r="O24" s="4">
        <v>0</v>
      </c>
      <c r="P24" s="4">
        <f t="shared" ca="1" si="5"/>
        <v>2</v>
      </c>
      <c r="Q24" s="4">
        <f t="shared" ca="1" si="7"/>
        <v>6</v>
      </c>
      <c r="R24" s="4" t="str">
        <f t="shared" ca="1" si="3"/>
        <v>No</v>
      </c>
      <c r="S24" s="4" t="str">
        <f t="shared" ca="1" si="3"/>
        <v>No</v>
      </c>
      <c r="T24" s="4" t="str">
        <f t="shared" ca="1" si="3"/>
        <v>No</v>
      </c>
      <c r="U24" s="4" t="str">
        <f t="shared" ca="1" si="3"/>
        <v>No</v>
      </c>
      <c r="V24" s="4" t="str">
        <f t="shared" ca="1" si="3"/>
        <v>No</v>
      </c>
      <c r="W24" s="4" t="str">
        <f t="shared" ca="1" si="3"/>
        <v>No</v>
      </c>
      <c r="X24" s="4" t="str">
        <f t="shared" ca="1" si="3"/>
        <v>No</v>
      </c>
    </row>
    <row r="25" spans="1:24" x14ac:dyDescent="0.25">
      <c r="A25" s="68" t="s">
        <v>89</v>
      </c>
      <c r="B25" s="4">
        <v>0</v>
      </c>
      <c r="C25" s="4">
        <v>0</v>
      </c>
      <c r="D25" s="4">
        <v>0</v>
      </c>
      <c r="E25" s="4">
        <f t="shared" ca="1" si="0"/>
        <v>16</v>
      </c>
      <c r="F25" s="4">
        <f t="shared" ca="1" si="1"/>
        <v>16</v>
      </c>
      <c r="G25" s="4" t="str">
        <f t="shared" ref="G25:M51" ca="1" si="10">IF($F25&gt;G$2-1,"Yes","No")</f>
        <v>Yes</v>
      </c>
      <c r="H25" s="4" t="str">
        <f t="shared" ca="1" si="10"/>
        <v>Yes</v>
      </c>
      <c r="I25" s="4" t="str">
        <f t="shared" ca="1" si="10"/>
        <v>Yes</v>
      </c>
      <c r="J25" s="4" t="str">
        <f t="shared" ca="1" si="10"/>
        <v>Yes</v>
      </c>
      <c r="K25" s="4" t="str">
        <f t="shared" ca="1" si="10"/>
        <v>Yes</v>
      </c>
      <c r="L25" s="4" t="str">
        <f t="shared" ca="1" si="10"/>
        <v>No</v>
      </c>
      <c r="M25" s="4" t="str">
        <f t="shared" ca="1" si="10"/>
        <v>No</v>
      </c>
      <c r="N25" s="72">
        <v>1</v>
      </c>
      <c r="O25" s="4">
        <v>0</v>
      </c>
      <c r="P25" s="4">
        <f t="shared" ca="1" si="5"/>
        <v>17</v>
      </c>
      <c r="Q25" s="4">
        <f t="shared" ca="1" si="7"/>
        <v>18</v>
      </c>
      <c r="R25" s="4" t="str">
        <f t="shared" ref="R25:X51" ca="1" si="11">IF($Q25&gt;R$2-1,"Yes","No")</f>
        <v>Yes</v>
      </c>
      <c r="S25" s="4" t="str">
        <f t="shared" ca="1" si="11"/>
        <v>Yes</v>
      </c>
      <c r="T25" s="4" t="str">
        <f t="shared" ca="1" si="11"/>
        <v>Yes</v>
      </c>
      <c r="U25" s="4" t="str">
        <f t="shared" ca="1" si="11"/>
        <v>Yes</v>
      </c>
      <c r="V25" s="4" t="str">
        <f t="shared" ca="1" si="11"/>
        <v>Yes</v>
      </c>
      <c r="W25" s="4" t="str">
        <f t="shared" ca="1" si="11"/>
        <v>Yes</v>
      </c>
      <c r="X25" s="4" t="str">
        <f t="shared" ca="1" si="11"/>
        <v>No</v>
      </c>
    </row>
    <row r="26" spans="1:24" x14ac:dyDescent="0.25">
      <c r="A26" s="68" t="s">
        <v>26</v>
      </c>
      <c r="B26" s="4">
        <v>0</v>
      </c>
      <c r="C26" s="4">
        <v>0</v>
      </c>
      <c r="D26" s="4">
        <v>0</v>
      </c>
      <c r="E26" s="4">
        <f t="shared" ca="1" si="0"/>
        <v>5</v>
      </c>
      <c r="F26" s="4">
        <f t="shared" ca="1" si="1"/>
        <v>5</v>
      </c>
      <c r="G26" s="4" t="str">
        <f t="shared" ca="1" si="10"/>
        <v>No</v>
      </c>
      <c r="H26" s="4" t="str">
        <f t="shared" ca="1" si="10"/>
        <v>No</v>
      </c>
      <c r="I26" s="4" t="str">
        <f t="shared" ca="1" si="10"/>
        <v>No</v>
      </c>
      <c r="J26" s="4" t="str">
        <f t="shared" ca="1" si="10"/>
        <v>No</v>
      </c>
      <c r="K26" s="4" t="str">
        <f t="shared" ca="1" si="10"/>
        <v>No</v>
      </c>
      <c r="L26" s="4" t="str">
        <f t="shared" ca="1" si="10"/>
        <v>No</v>
      </c>
      <c r="M26" s="4" t="str">
        <f t="shared" ca="1" si="10"/>
        <v>No</v>
      </c>
      <c r="N26" s="72">
        <v>3</v>
      </c>
      <c r="O26" s="4">
        <v>0</v>
      </c>
      <c r="P26" s="4">
        <f t="shared" ca="1" si="5"/>
        <v>5</v>
      </c>
      <c r="Q26" s="4">
        <f t="shared" ca="1" si="7"/>
        <v>8</v>
      </c>
      <c r="R26" s="4" t="str">
        <f t="shared" ca="1" si="11"/>
        <v>No</v>
      </c>
      <c r="S26" s="4" t="str">
        <f t="shared" ca="1" si="11"/>
        <v>No</v>
      </c>
      <c r="T26" s="4" t="str">
        <f t="shared" ca="1" si="11"/>
        <v>No</v>
      </c>
      <c r="U26" s="4" t="str">
        <f t="shared" ca="1" si="11"/>
        <v>No</v>
      </c>
      <c r="V26" s="4" t="str">
        <f t="shared" ca="1" si="11"/>
        <v>No</v>
      </c>
      <c r="W26" s="4" t="str">
        <f t="shared" ca="1" si="11"/>
        <v>No</v>
      </c>
      <c r="X26" s="4" t="str">
        <f t="shared" ca="1" si="11"/>
        <v>No</v>
      </c>
    </row>
    <row r="27" spans="1:24" x14ac:dyDescent="0.25">
      <c r="A27" s="68" t="s">
        <v>77</v>
      </c>
      <c r="B27" s="4">
        <v>1</v>
      </c>
      <c r="C27" s="4">
        <v>1</v>
      </c>
      <c r="D27" s="4">
        <v>0</v>
      </c>
      <c r="E27" s="4">
        <f t="shared" ca="1" si="0"/>
        <v>2</v>
      </c>
      <c r="F27" s="4">
        <f t="shared" ca="1" si="1"/>
        <v>4</v>
      </c>
      <c r="G27" s="4" t="str">
        <f t="shared" ca="1" si="10"/>
        <v>No</v>
      </c>
      <c r="H27" s="4" t="str">
        <f t="shared" ca="1" si="10"/>
        <v>No</v>
      </c>
      <c r="I27" s="4" t="str">
        <f t="shared" ca="1" si="10"/>
        <v>No</v>
      </c>
      <c r="J27" s="4" t="str">
        <f t="shared" ca="1" si="10"/>
        <v>No</v>
      </c>
      <c r="K27" s="4" t="str">
        <f t="shared" ca="1" si="10"/>
        <v>No</v>
      </c>
      <c r="L27" s="4" t="str">
        <f t="shared" ca="1" si="10"/>
        <v>No</v>
      </c>
      <c r="M27" s="4" t="str">
        <f t="shared" ca="1" si="10"/>
        <v>No</v>
      </c>
      <c r="N27" s="72">
        <v>0</v>
      </c>
      <c r="O27" s="4">
        <v>0</v>
      </c>
      <c r="P27" s="4">
        <f t="shared" ca="1" si="5"/>
        <v>20</v>
      </c>
      <c r="Q27" s="4">
        <f t="shared" ca="1" si="7"/>
        <v>21</v>
      </c>
      <c r="R27" s="4" t="str">
        <f t="shared" ca="1" si="11"/>
        <v>Yes</v>
      </c>
      <c r="S27" s="4" t="str">
        <f t="shared" ca="1" si="11"/>
        <v>Yes</v>
      </c>
      <c r="T27" s="4" t="str">
        <f t="shared" ca="1" si="11"/>
        <v>Yes</v>
      </c>
      <c r="U27" s="4" t="str">
        <f t="shared" ca="1" si="11"/>
        <v>Yes</v>
      </c>
      <c r="V27" s="4" t="str">
        <f t="shared" ca="1" si="11"/>
        <v>Yes</v>
      </c>
      <c r="W27" s="4" t="str">
        <f t="shared" ca="1" si="11"/>
        <v>Yes</v>
      </c>
      <c r="X27" s="4" t="str">
        <f t="shared" ca="1" si="11"/>
        <v>Yes</v>
      </c>
    </row>
    <row r="28" spans="1:24" x14ac:dyDescent="0.25">
      <c r="A28" s="68" t="s">
        <v>57</v>
      </c>
      <c r="B28" s="4">
        <v>6</v>
      </c>
      <c r="C28" s="4">
        <v>1</v>
      </c>
      <c r="D28" s="4">
        <v>0</v>
      </c>
      <c r="E28" s="4">
        <f t="shared" ca="1" si="0"/>
        <v>14</v>
      </c>
      <c r="F28" s="4">
        <f t="shared" ca="1" si="1"/>
        <v>21</v>
      </c>
      <c r="G28" s="4" t="str">
        <f t="shared" ca="1" si="10"/>
        <v>Yes</v>
      </c>
      <c r="H28" s="4" t="str">
        <f t="shared" ca="1" si="10"/>
        <v>Yes</v>
      </c>
      <c r="I28" s="4" t="str">
        <f t="shared" ca="1" si="10"/>
        <v>Yes</v>
      </c>
      <c r="J28" s="4" t="str">
        <f t="shared" ca="1" si="10"/>
        <v>Yes</v>
      </c>
      <c r="K28" s="4" t="str">
        <f t="shared" ca="1" si="10"/>
        <v>Yes</v>
      </c>
      <c r="L28" s="4" t="str">
        <f t="shared" ca="1" si="10"/>
        <v>Yes</v>
      </c>
      <c r="M28" s="4" t="str">
        <f t="shared" ca="1" si="10"/>
        <v>Yes</v>
      </c>
      <c r="N28" s="72">
        <v>0</v>
      </c>
      <c r="O28" s="4">
        <v>0</v>
      </c>
      <c r="P28" s="4">
        <f t="shared" ca="1" si="5"/>
        <v>4</v>
      </c>
      <c r="Q28" s="4">
        <f t="shared" ca="1" si="7"/>
        <v>10</v>
      </c>
      <c r="R28" s="4" t="str">
        <f t="shared" ca="1" si="11"/>
        <v>No</v>
      </c>
      <c r="S28" s="4" t="str">
        <f t="shared" ca="1" si="11"/>
        <v>No</v>
      </c>
      <c r="T28" s="4" t="str">
        <f t="shared" ca="1" si="11"/>
        <v>No</v>
      </c>
      <c r="U28" s="4" t="str">
        <f t="shared" ca="1" si="11"/>
        <v>No</v>
      </c>
      <c r="V28" s="4" t="str">
        <f t="shared" ca="1" si="11"/>
        <v>No</v>
      </c>
      <c r="W28" s="4" t="str">
        <f t="shared" ca="1" si="11"/>
        <v>No</v>
      </c>
      <c r="X28" s="4" t="str">
        <f t="shared" ca="1" si="11"/>
        <v>No</v>
      </c>
    </row>
    <row r="29" spans="1:24" x14ac:dyDescent="0.25">
      <c r="A29" s="68" t="s">
        <v>71</v>
      </c>
      <c r="B29" s="4">
        <v>1</v>
      </c>
      <c r="C29" s="4">
        <v>2</v>
      </c>
      <c r="D29" s="4">
        <v>0</v>
      </c>
      <c r="E29" s="4">
        <f t="shared" ca="1" si="0"/>
        <v>18</v>
      </c>
      <c r="F29" s="4">
        <f t="shared" ca="1" si="1"/>
        <v>21</v>
      </c>
      <c r="G29" s="4" t="str">
        <f t="shared" ca="1" si="10"/>
        <v>Yes</v>
      </c>
      <c r="H29" s="4" t="str">
        <f t="shared" ca="1" si="10"/>
        <v>Yes</v>
      </c>
      <c r="I29" s="4" t="str">
        <f t="shared" ca="1" si="10"/>
        <v>Yes</v>
      </c>
      <c r="J29" s="4" t="str">
        <f t="shared" ca="1" si="10"/>
        <v>Yes</v>
      </c>
      <c r="K29" s="4" t="str">
        <f t="shared" ca="1" si="10"/>
        <v>Yes</v>
      </c>
      <c r="L29" s="4" t="str">
        <f t="shared" ca="1" si="10"/>
        <v>Yes</v>
      </c>
      <c r="M29" s="4" t="str">
        <f t="shared" ca="1" si="10"/>
        <v>Yes</v>
      </c>
      <c r="N29" s="72">
        <v>1</v>
      </c>
      <c r="O29" s="4">
        <v>0</v>
      </c>
      <c r="P29" s="4">
        <f t="shared" ca="1" si="5"/>
        <v>5</v>
      </c>
      <c r="Q29" s="4">
        <f t="shared" ca="1" si="7"/>
        <v>7</v>
      </c>
      <c r="R29" s="4" t="str">
        <f t="shared" ca="1" si="11"/>
        <v>No</v>
      </c>
      <c r="S29" s="4" t="str">
        <f t="shared" ca="1" si="11"/>
        <v>No</v>
      </c>
      <c r="T29" s="4" t="str">
        <f t="shared" ca="1" si="11"/>
        <v>No</v>
      </c>
      <c r="U29" s="4" t="str">
        <f t="shared" ca="1" si="11"/>
        <v>No</v>
      </c>
      <c r="V29" s="4" t="str">
        <f t="shared" ca="1" si="11"/>
        <v>No</v>
      </c>
      <c r="W29" s="4" t="str">
        <f t="shared" ca="1" si="11"/>
        <v>No</v>
      </c>
      <c r="X29" s="4" t="str">
        <f t="shared" ca="1" si="11"/>
        <v>No</v>
      </c>
    </row>
    <row r="30" spans="1:24" x14ac:dyDescent="0.25">
      <c r="A30" s="68" t="s">
        <v>61</v>
      </c>
      <c r="B30" s="4">
        <v>1</v>
      </c>
      <c r="C30" s="4">
        <v>0</v>
      </c>
      <c r="D30" s="4">
        <v>0</v>
      </c>
      <c r="E30" s="4">
        <f t="shared" ca="1" si="0"/>
        <v>17</v>
      </c>
      <c r="F30" s="4">
        <f t="shared" ca="1" si="1"/>
        <v>18</v>
      </c>
      <c r="G30" s="4" t="str">
        <f t="shared" ca="1" si="10"/>
        <v>Yes</v>
      </c>
      <c r="H30" s="4" t="str">
        <f t="shared" ca="1" si="10"/>
        <v>Yes</v>
      </c>
      <c r="I30" s="4" t="str">
        <f t="shared" ca="1" si="10"/>
        <v>Yes</v>
      </c>
      <c r="J30" s="4" t="str">
        <f t="shared" ca="1" si="10"/>
        <v>Yes</v>
      </c>
      <c r="K30" s="4" t="str">
        <f t="shared" ca="1" si="10"/>
        <v>Yes</v>
      </c>
      <c r="L30" s="4" t="str">
        <f t="shared" ca="1" si="10"/>
        <v>Yes</v>
      </c>
      <c r="M30" s="4" t="str">
        <f t="shared" ca="1" si="10"/>
        <v>No</v>
      </c>
      <c r="N30" s="72">
        <v>3</v>
      </c>
      <c r="O30" s="4">
        <v>0</v>
      </c>
      <c r="P30" s="4">
        <f t="shared" ca="1" si="5"/>
        <v>15</v>
      </c>
      <c r="Q30" s="4">
        <f t="shared" ca="1" si="7"/>
        <v>19</v>
      </c>
      <c r="R30" s="4" t="str">
        <f t="shared" ca="1" si="11"/>
        <v>Yes</v>
      </c>
      <c r="S30" s="4" t="str">
        <f t="shared" ca="1" si="11"/>
        <v>Yes</v>
      </c>
      <c r="T30" s="4" t="str">
        <f t="shared" ca="1" si="11"/>
        <v>Yes</v>
      </c>
      <c r="U30" s="4" t="str">
        <f t="shared" ca="1" si="11"/>
        <v>Yes</v>
      </c>
      <c r="V30" s="4" t="str">
        <f t="shared" ca="1" si="11"/>
        <v>Yes</v>
      </c>
      <c r="W30" s="4" t="str">
        <f t="shared" ca="1" si="11"/>
        <v>Yes</v>
      </c>
      <c r="X30" s="4" t="str">
        <f t="shared" ca="1" si="11"/>
        <v>Yes</v>
      </c>
    </row>
    <row r="31" spans="1:24" x14ac:dyDescent="0.25">
      <c r="A31" s="68" t="s">
        <v>64</v>
      </c>
      <c r="B31" s="4">
        <v>1</v>
      </c>
      <c r="C31" s="4">
        <v>1</v>
      </c>
      <c r="D31" s="4">
        <v>0</v>
      </c>
      <c r="E31" s="4">
        <f t="shared" ca="1" si="0"/>
        <v>1</v>
      </c>
      <c r="F31" s="4">
        <f t="shared" ca="1" si="1"/>
        <v>3</v>
      </c>
      <c r="G31" s="4" t="str">
        <f t="shared" ca="1" si="10"/>
        <v>No</v>
      </c>
      <c r="H31" s="4" t="str">
        <f t="shared" ca="1" si="10"/>
        <v>No</v>
      </c>
      <c r="I31" s="4" t="str">
        <f t="shared" ca="1" si="10"/>
        <v>No</v>
      </c>
      <c r="J31" s="4" t="str">
        <f t="shared" ca="1" si="10"/>
        <v>No</v>
      </c>
      <c r="K31" s="4" t="str">
        <f t="shared" ca="1" si="10"/>
        <v>No</v>
      </c>
      <c r="L31" s="4" t="str">
        <f t="shared" ca="1" si="10"/>
        <v>No</v>
      </c>
      <c r="M31" s="4" t="str">
        <f t="shared" ca="1" si="10"/>
        <v>No</v>
      </c>
      <c r="N31" s="72">
        <v>1</v>
      </c>
      <c r="O31" s="4">
        <v>0</v>
      </c>
      <c r="P31" s="4">
        <f t="shared" ca="1" si="5"/>
        <v>1</v>
      </c>
      <c r="Q31" s="4">
        <f t="shared" ca="1" si="7"/>
        <v>3</v>
      </c>
      <c r="R31" s="4" t="str">
        <f t="shared" ca="1" si="11"/>
        <v>No</v>
      </c>
      <c r="S31" s="4" t="str">
        <f t="shared" ca="1" si="11"/>
        <v>No</v>
      </c>
      <c r="T31" s="4" t="str">
        <f t="shared" ca="1" si="11"/>
        <v>No</v>
      </c>
      <c r="U31" s="4" t="str">
        <f t="shared" ca="1" si="11"/>
        <v>No</v>
      </c>
      <c r="V31" s="4" t="str">
        <f t="shared" ca="1" si="11"/>
        <v>No</v>
      </c>
      <c r="W31" s="4" t="str">
        <f t="shared" ca="1" si="11"/>
        <v>No</v>
      </c>
      <c r="X31" s="4" t="str">
        <f t="shared" ca="1" si="11"/>
        <v>No</v>
      </c>
    </row>
    <row r="32" spans="1:24" x14ac:dyDescent="0.25">
      <c r="A32" s="68" t="s">
        <v>75</v>
      </c>
      <c r="B32" s="4">
        <v>1</v>
      </c>
      <c r="C32" s="4">
        <v>0</v>
      </c>
      <c r="D32" s="4">
        <v>0</v>
      </c>
      <c r="E32" s="4">
        <f t="shared" ca="1" si="0"/>
        <v>19</v>
      </c>
      <c r="F32" s="4">
        <f t="shared" ca="1" si="1"/>
        <v>20</v>
      </c>
      <c r="G32" s="4" t="str">
        <f t="shared" ca="1" si="10"/>
        <v>Yes</v>
      </c>
      <c r="H32" s="4" t="str">
        <f t="shared" ca="1" si="10"/>
        <v>Yes</v>
      </c>
      <c r="I32" s="4" t="str">
        <f t="shared" ca="1" si="10"/>
        <v>Yes</v>
      </c>
      <c r="J32" s="4" t="str">
        <f t="shared" ca="1" si="10"/>
        <v>Yes</v>
      </c>
      <c r="K32" s="4" t="str">
        <f t="shared" ca="1" si="10"/>
        <v>Yes</v>
      </c>
      <c r="L32" s="4" t="str">
        <f t="shared" ca="1" si="10"/>
        <v>Yes</v>
      </c>
      <c r="M32" s="4" t="str">
        <f t="shared" ca="1" si="10"/>
        <v>Yes</v>
      </c>
      <c r="N32" s="72">
        <v>2</v>
      </c>
      <c r="O32" s="4">
        <v>0</v>
      </c>
      <c r="P32" s="4">
        <f t="shared" ca="1" si="5"/>
        <v>13</v>
      </c>
      <c r="Q32" s="4">
        <f t="shared" ca="1" si="7"/>
        <v>16</v>
      </c>
      <c r="R32" s="4" t="str">
        <f t="shared" ca="1" si="11"/>
        <v>Yes</v>
      </c>
      <c r="S32" s="4" t="str">
        <f t="shared" ca="1" si="11"/>
        <v>Yes</v>
      </c>
      <c r="T32" s="4" t="str">
        <f t="shared" ca="1" si="11"/>
        <v>Yes</v>
      </c>
      <c r="U32" s="4" t="str">
        <f t="shared" ca="1" si="11"/>
        <v>Yes</v>
      </c>
      <c r="V32" s="4" t="str">
        <f t="shared" ca="1" si="11"/>
        <v>Yes</v>
      </c>
      <c r="W32" s="4" t="str">
        <f t="shared" ca="1" si="11"/>
        <v>No</v>
      </c>
      <c r="X32" s="4" t="str">
        <f t="shared" ca="1" si="11"/>
        <v>No</v>
      </c>
    </row>
    <row r="33" spans="1:24" x14ac:dyDescent="0.25">
      <c r="A33" s="68" t="s">
        <v>88</v>
      </c>
      <c r="B33" s="4">
        <v>0</v>
      </c>
      <c r="C33" s="4">
        <v>0</v>
      </c>
      <c r="D33" s="4">
        <v>0</v>
      </c>
      <c r="E33" s="4">
        <f t="shared" ca="1" si="0"/>
        <v>7</v>
      </c>
      <c r="F33" s="4">
        <f t="shared" ca="1" si="1"/>
        <v>7</v>
      </c>
      <c r="G33" s="4" t="str">
        <f t="shared" ca="1" si="10"/>
        <v>No</v>
      </c>
      <c r="H33" s="4" t="str">
        <f t="shared" ca="1" si="10"/>
        <v>No</v>
      </c>
      <c r="I33" s="4" t="str">
        <f t="shared" ca="1" si="10"/>
        <v>No</v>
      </c>
      <c r="J33" s="4" t="str">
        <f t="shared" ca="1" si="10"/>
        <v>No</v>
      </c>
      <c r="K33" s="4" t="str">
        <f t="shared" ca="1" si="10"/>
        <v>No</v>
      </c>
      <c r="L33" s="4" t="str">
        <f t="shared" ca="1" si="10"/>
        <v>No</v>
      </c>
      <c r="M33" s="4" t="str">
        <f t="shared" ca="1" si="10"/>
        <v>No</v>
      </c>
      <c r="N33" s="72">
        <v>1</v>
      </c>
      <c r="O33" s="4">
        <v>0</v>
      </c>
      <c r="P33" s="4">
        <f t="shared" ca="1" si="5"/>
        <v>5</v>
      </c>
      <c r="Q33" s="4">
        <f t="shared" ca="1" si="7"/>
        <v>6</v>
      </c>
      <c r="R33" s="4" t="str">
        <f t="shared" ca="1" si="11"/>
        <v>No</v>
      </c>
      <c r="S33" s="4" t="str">
        <f t="shared" ca="1" si="11"/>
        <v>No</v>
      </c>
      <c r="T33" s="4" t="str">
        <f t="shared" ca="1" si="11"/>
        <v>No</v>
      </c>
      <c r="U33" s="4" t="str">
        <f t="shared" ca="1" si="11"/>
        <v>No</v>
      </c>
      <c r="V33" s="4" t="str">
        <f t="shared" ca="1" si="11"/>
        <v>No</v>
      </c>
      <c r="W33" s="4" t="str">
        <f t="shared" ca="1" si="11"/>
        <v>No</v>
      </c>
      <c r="X33" s="4" t="str">
        <f t="shared" ca="1" si="11"/>
        <v>No</v>
      </c>
    </row>
    <row r="34" spans="1:24" x14ac:dyDescent="0.25">
      <c r="A34" s="68" t="s">
        <v>28</v>
      </c>
      <c r="B34" s="4">
        <v>0</v>
      </c>
      <c r="C34" s="4">
        <v>-1</v>
      </c>
      <c r="D34" s="4">
        <v>0</v>
      </c>
      <c r="E34" s="4">
        <f t="shared" ca="1" si="0"/>
        <v>9</v>
      </c>
      <c r="F34" s="4">
        <f t="shared" ca="1" si="1"/>
        <v>8</v>
      </c>
      <c r="G34" s="4" t="str">
        <f t="shared" ca="1" si="10"/>
        <v>No</v>
      </c>
      <c r="H34" s="4" t="str">
        <f t="shared" ca="1" si="10"/>
        <v>No</v>
      </c>
      <c r="I34" s="4" t="str">
        <f t="shared" ca="1" si="10"/>
        <v>No</v>
      </c>
      <c r="J34" s="4" t="str">
        <f t="shared" ca="1" si="10"/>
        <v>No</v>
      </c>
      <c r="K34" s="4" t="str">
        <f t="shared" ca="1" si="10"/>
        <v>No</v>
      </c>
      <c r="L34" s="4" t="str">
        <f t="shared" ca="1" si="10"/>
        <v>No</v>
      </c>
      <c r="M34" s="4" t="str">
        <f t="shared" ca="1" si="10"/>
        <v>No</v>
      </c>
      <c r="N34" s="72">
        <v>1</v>
      </c>
      <c r="O34" s="4">
        <v>0</v>
      </c>
      <c r="P34" s="4">
        <f t="shared" ca="1" si="5"/>
        <v>18</v>
      </c>
      <c r="Q34" s="4">
        <f t="shared" ca="1" si="7"/>
        <v>19</v>
      </c>
      <c r="R34" s="4" t="str">
        <f t="shared" ca="1" si="11"/>
        <v>Yes</v>
      </c>
      <c r="S34" s="4" t="str">
        <f t="shared" ca="1" si="11"/>
        <v>Yes</v>
      </c>
      <c r="T34" s="4" t="str">
        <f t="shared" ca="1" si="11"/>
        <v>Yes</v>
      </c>
      <c r="U34" s="4" t="str">
        <f t="shared" ca="1" si="11"/>
        <v>Yes</v>
      </c>
      <c r="V34" s="4" t="str">
        <f t="shared" ca="1" si="11"/>
        <v>Yes</v>
      </c>
      <c r="W34" s="4" t="str">
        <f t="shared" ca="1" si="11"/>
        <v>Yes</v>
      </c>
      <c r="X34" s="4" t="str">
        <f t="shared" ca="1" si="11"/>
        <v>Yes</v>
      </c>
    </row>
    <row r="35" spans="1:24" x14ac:dyDescent="0.25">
      <c r="A35" s="68" t="s">
        <v>68</v>
      </c>
      <c r="B35" s="4">
        <v>1</v>
      </c>
      <c r="C35" s="4">
        <v>1</v>
      </c>
      <c r="D35" s="4">
        <v>0</v>
      </c>
      <c r="E35" s="4">
        <f t="shared" ca="1" si="0"/>
        <v>5</v>
      </c>
      <c r="F35" s="4">
        <f t="shared" ca="1" si="1"/>
        <v>7</v>
      </c>
      <c r="G35" s="4" t="str">
        <f t="shared" ca="1" si="10"/>
        <v>No</v>
      </c>
      <c r="H35" s="4" t="str">
        <f t="shared" ca="1" si="10"/>
        <v>No</v>
      </c>
      <c r="I35" s="4" t="str">
        <f t="shared" ca="1" si="10"/>
        <v>No</v>
      </c>
      <c r="J35" s="4" t="str">
        <f t="shared" ca="1" si="10"/>
        <v>No</v>
      </c>
      <c r="K35" s="4" t="str">
        <f t="shared" ca="1" si="10"/>
        <v>No</v>
      </c>
      <c r="L35" s="4" t="str">
        <f t="shared" ca="1" si="10"/>
        <v>No</v>
      </c>
      <c r="M35" s="4" t="str">
        <f t="shared" ca="1" si="10"/>
        <v>No</v>
      </c>
      <c r="N35" s="72">
        <v>1</v>
      </c>
      <c r="O35" s="4">
        <v>0</v>
      </c>
      <c r="P35" s="4">
        <f t="shared" ca="1" si="5"/>
        <v>8</v>
      </c>
      <c r="Q35" s="4">
        <f t="shared" ca="1" si="7"/>
        <v>10</v>
      </c>
      <c r="R35" s="4" t="str">
        <f t="shared" ca="1" si="11"/>
        <v>No</v>
      </c>
      <c r="S35" s="4" t="str">
        <f t="shared" ca="1" si="11"/>
        <v>No</v>
      </c>
      <c r="T35" s="4" t="str">
        <f t="shared" ca="1" si="11"/>
        <v>No</v>
      </c>
      <c r="U35" s="4" t="str">
        <f t="shared" ca="1" si="11"/>
        <v>No</v>
      </c>
      <c r="V35" s="4" t="str">
        <f t="shared" ca="1" si="11"/>
        <v>No</v>
      </c>
      <c r="W35" s="4" t="str">
        <f t="shared" ca="1" si="11"/>
        <v>No</v>
      </c>
      <c r="X35" s="4" t="str">
        <f t="shared" ca="1" si="11"/>
        <v>No</v>
      </c>
    </row>
    <row r="36" spans="1:24" x14ac:dyDescent="0.25">
      <c r="A36" s="68" t="s">
        <v>74</v>
      </c>
      <c r="B36" s="4">
        <v>1</v>
      </c>
      <c r="C36" s="4">
        <v>2</v>
      </c>
      <c r="D36" s="4">
        <v>0</v>
      </c>
      <c r="E36" s="4">
        <f t="shared" ca="1" si="0"/>
        <v>17</v>
      </c>
      <c r="F36" s="4">
        <f t="shared" ca="1" si="1"/>
        <v>20</v>
      </c>
      <c r="G36" s="4" t="str">
        <f t="shared" ca="1" si="10"/>
        <v>Yes</v>
      </c>
      <c r="H36" s="4" t="str">
        <f t="shared" ca="1" si="10"/>
        <v>Yes</v>
      </c>
      <c r="I36" s="4" t="str">
        <f t="shared" ca="1" si="10"/>
        <v>Yes</v>
      </c>
      <c r="J36" s="4" t="str">
        <f t="shared" ca="1" si="10"/>
        <v>Yes</v>
      </c>
      <c r="K36" s="4" t="str">
        <f t="shared" ca="1" si="10"/>
        <v>Yes</v>
      </c>
      <c r="L36" s="4" t="str">
        <f t="shared" ca="1" si="10"/>
        <v>Yes</v>
      </c>
      <c r="M36" s="4" t="str">
        <f t="shared" ca="1" si="10"/>
        <v>Yes</v>
      </c>
      <c r="N36" s="72">
        <v>1</v>
      </c>
      <c r="O36" s="4">
        <v>0</v>
      </c>
      <c r="P36" s="4">
        <f t="shared" ca="1" si="5"/>
        <v>18</v>
      </c>
      <c r="Q36" s="4">
        <f t="shared" ca="1" si="7"/>
        <v>20</v>
      </c>
      <c r="R36" s="4" t="str">
        <f t="shared" ca="1" si="11"/>
        <v>Yes</v>
      </c>
      <c r="S36" s="4" t="str">
        <f t="shared" ca="1" si="11"/>
        <v>Yes</v>
      </c>
      <c r="T36" s="4" t="str">
        <f t="shared" ca="1" si="11"/>
        <v>Yes</v>
      </c>
      <c r="U36" s="4" t="str">
        <f t="shared" ca="1" si="11"/>
        <v>Yes</v>
      </c>
      <c r="V36" s="4" t="str">
        <f t="shared" ca="1" si="11"/>
        <v>Yes</v>
      </c>
      <c r="W36" s="4" t="str">
        <f t="shared" ca="1" si="11"/>
        <v>Yes</v>
      </c>
      <c r="X36" s="4" t="str">
        <f t="shared" ca="1" si="11"/>
        <v>Yes</v>
      </c>
    </row>
    <row r="37" spans="1:24" x14ac:dyDescent="0.25">
      <c r="A37" s="68" t="s">
        <v>157</v>
      </c>
      <c r="B37" s="4">
        <v>6</v>
      </c>
      <c r="C37" s="4">
        <v>4</v>
      </c>
      <c r="D37" s="4">
        <v>0</v>
      </c>
      <c r="E37" s="4">
        <f ca="1">RANDBETWEEN(1,20)</f>
        <v>18</v>
      </c>
      <c r="F37" s="4">
        <f t="shared" ca="1" si="1"/>
        <v>28</v>
      </c>
      <c r="G37" s="4" t="str">
        <f t="shared" ca="1" si="10"/>
        <v>Yes</v>
      </c>
      <c r="H37" s="4" t="str">
        <f t="shared" ca="1" si="10"/>
        <v>Yes</v>
      </c>
      <c r="I37" s="4" t="str">
        <f t="shared" ca="1" si="10"/>
        <v>Yes</v>
      </c>
      <c r="J37" s="4" t="str">
        <f t="shared" ca="1" si="10"/>
        <v>Yes</v>
      </c>
      <c r="K37" s="4" t="str">
        <f t="shared" ca="1" si="10"/>
        <v>Yes</v>
      </c>
      <c r="L37" s="4" t="str">
        <f ca="1">IF($F37&gt;L$2-1,"Yes","No")</f>
        <v>Yes</v>
      </c>
      <c r="M37" s="4" t="str">
        <f t="shared" ca="1" si="10"/>
        <v>Yes</v>
      </c>
      <c r="N37" s="73"/>
      <c r="O37" s="67"/>
      <c r="P37" s="67"/>
      <c r="Q37" s="67"/>
      <c r="R37" s="4" t="str">
        <f t="shared" si="11"/>
        <v>No</v>
      </c>
      <c r="S37" s="4" t="str">
        <f t="shared" si="11"/>
        <v>No</v>
      </c>
      <c r="T37" s="4" t="str">
        <f t="shared" si="11"/>
        <v>No</v>
      </c>
      <c r="U37" s="4" t="str">
        <f t="shared" si="11"/>
        <v>No</v>
      </c>
      <c r="V37" s="4" t="str">
        <f t="shared" si="11"/>
        <v>No</v>
      </c>
      <c r="W37" s="4" t="str">
        <f t="shared" si="11"/>
        <v>No</v>
      </c>
      <c r="X37" s="4" t="str">
        <f t="shared" si="11"/>
        <v>No</v>
      </c>
    </row>
    <row r="38" spans="1:24" x14ac:dyDescent="0.25">
      <c r="A38" s="68" t="s">
        <v>70</v>
      </c>
      <c r="B38" s="4">
        <v>1</v>
      </c>
      <c r="C38" s="4">
        <v>-1</v>
      </c>
      <c r="D38" s="4">
        <v>0</v>
      </c>
      <c r="E38" s="4">
        <f ca="1">RANDBETWEEN(1,20)</f>
        <v>17</v>
      </c>
      <c r="F38" s="4">
        <f t="shared" ca="1" si="1"/>
        <v>17</v>
      </c>
      <c r="G38" s="4" t="str">
        <f t="shared" ca="1" si="10"/>
        <v>Yes</v>
      </c>
      <c r="H38" s="4" t="str">
        <f t="shared" ca="1" si="10"/>
        <v>Yes</v>
      </c>
      <c r="I38" s="4" t="str">
        <f t="shared" ca="1" si="10"/>
        <v>Yes</v>
      </c>
      <c r="J38" s="4" t="str">
        <f t="shared" ca="1" si="10"/>
        <v>Yes</v>
      </c>
      <c r="K38" s="4" t="str">
        <f t="shared" ca="1" si="10"/>
        <v>Yes</v>
      </c>
      <c r="L38" s="4" t="str">
        <f ca="1">IF($F38&gt;L$2-1,"Yes","No")</f>
        <v>No</v>
      </c>
      <c r="M38" s="4" t="str">
        <f t="shared" ca="1" si="10"/>
        <v>No</v>
      </c>
      <c r="N38" s="72">
        <v>2</v>
      </c>
      <c r="O38" s="4">
        <v>0</v>
      </c>
      <c r="P38" s="4">
        <f t="shared" ca="1" si="5"/>
        <v>8</v>
      </c>
      <c r="Q38" s="4">
        <f t="shared" ca="1" si="7"/>
        <v>11</v>
      </c>
      <c r="R38" s="4" t="str">
        <f t="shared" ca="1" si="11"/>
        <v>Yes</v>
      </c>
      <c r="S38" s="4" t="str">
        <f t="shared" ca="1" si="11"/>
        <v>No</v>
      </c>
      <c r="T38" s="4" t="str">
        <f t="shared" ca="1" si="11"/>
        <v>No</v>
      </c>
      <c r="U38" s="4" t="str">
        <f t="shared" ca="1" si="11"/>
        <v>No</v>
      </c>
      <c r="V38" s="4" t="str">
        <f t="shared" ca="1" si="11"/>
        <v>No</v>
      </c>
      <c r="W38" s="4" t="str">
        <f t="shared" ca="1" si="11"/>
        <v>No</v>
      </c>
      <c r="X38" s="4" t="str">
        <f t="shared" ca="1" si="11"/>
        <v>No</v>
      </c>
    </row>
    <row r="39" spans="1:24" x14ac:dyDescent="0.25">
      <c r="A39" s="68" t="s">
        <v>128</v>
      </c>
      <c r="B39" s="4">
        <v>1</v>
      </c>
      <c r="C39" s="4">
        <v>1</v>
      </c>
      <c r="D39" s="4">
        <v>0</v>
      </c>
      <c r="E39" s="4">
        <f ca="1">RANDBETWEEN(1,20)</f>
        <v>3</v>
      </c>
      <c r="F39" s="4">
        <f t="shared" ca="1" si="1"/>
        <v>5</v>
      </c>
      <c r="G39" s="4" t="str">
        <f t="shared" ca="1" si="10"/>
        <v>No</v>
      </c>
      <c r="H39" s="4" t="str">
        <f t="shared" ca="1" si="10"/>
        <v>No</v>
      </c>
      <c r="I39" s="4" t="str">
        <f t="shared" ca="1" si="10"/>
        <v>No</v>
      </c>
      <c r="J39" s="4" t="str">
        <f t="shared" ca="1" si="10"/>
        <v>No</v>
      </c>
      <c r="K39" s="4" t="str">
        <f t="shared" ca="1" si="10"/>
        <v>No</v>
      </c>
      <c r="L39" s="4" t="str">
        <f ca="1">IF($F39&gt;L$2-1,"Yes","No")</f>
        <v>No</v>
      </c>
      <c r="M39" s="4" t="str">
        <f t="shared" ca="1" si="10"/>
        <v>No</v>
      </c>
      <c r="N39" s="72">
        <v>0</v>
      </c>
      <c r="O39" s="4">
        <v>0</v>
      </c>
      <c r="P39" s="4">
        <f t="shared" ca="1" si="5"/>
        <v>18</v>
      </c>
      <c r="Q39" s="4">
        <f t="shared" ca="1" si="7"/>
        <v>19</v>
      </c>
      <c r="R39" s="4" t="str">
        <f t="shared" ca="1" si="11"/>
        <v>Yes</v>
      </c>
      <c r="S39" s="4" t="str">
        <f t="shared" ca="1" si="11"/>
        <v>Yes</v>
      </c>
      <c r="T39" s="4" t="str">
        <f t="shared" ca="1" si="11"/>
        <v>Yes</v>
      </c>
      <c r="U39" s="4" t="str">
        <f t="shared" ca="1" si="11"/>
        <v>Yes</v>
      </c>
      <c r="V39" s="4" t="str">
        <f t="shared" ca="1" si="11"/>
        <v>Yes</v>
      </c>
      <c r="W39" s="4" t="str">
        <f t="shared" ca="1" si="11"/>
        <v>Yes</v>
      </c>
      <c r="X39" s="4" t="str">
        <f t="shared" ca="1" si="11"/>
        <v>Yes</v>
      </c>
    </row>
    <row r="40" spans="1:24" x14ac:dyDescent="0.25">
      <c r="A40" s="68" t="s">
        <v>66</v>
      </c>
      <c r="B40" s="4">
        <v>1</v>
      </c>
      <c r="C40" s="4">
        <v>1</v>
      </c>
      <c r="D40" s="4">
        <v>0</v>
      </c>
      <c r="E40" s="4">
        <f t="shared" ca="1" si="0"/>
        <v>7</v>
      </c>
      <c r="F40" s="4">
        <f t="shared" ca="1" si="1"/>
        <v>9</v>
      </c>
      <c r="G40" s="4" t="str">
        <f t="shared" ca="1" si="10"/>
        <v>No</v>
      </c>
      <c r="H40" s="4" t="str">
        <f t="shared" ca="1" si="10"/>
        <v>No</v>
      </c>
      <c r="I40" s="4" t="str">
        <f t="shared" ca="1" si="10"/>
        <v>No</v>
      </c>
      <c r="J40" s="4" t="str">
        <f t="shared" ca="1" si="10"/>
        <v>No</v>
      </c>
      <c r="K40" s="4" t="str">
        <f t="shared" ca="1" si="10"/>
        <v>No</v>
      </c>
      <c r="L40" s="4" t="str">
        <f ca="1">IF($F40&gt;L$2-1,"Yes","No")</f>
        <v>No</v>
      </c>
      <c r="M40" s="4" t="str">
        <f t="shared" ca="1" si="10"/>
        <v>No</v>
      </c>
      <c r="N40" s="72">
        <v>1</v>
      </c>
      <c r="O40" s="4">
        <v>0</v>
      </c>
      <c r="P40" s="4">
        <f t="shared" ca="1" si="5"/>
        <v>11</v>
      </c>
      <c r="Q40" s="4">
        <f t="shared" ca="1" si="7"/>
        <v>13</v>
      </c>
      <c r="R40" s="4" t="str">
        <f t="shared" ca="1" si="11"/>
        <v>Yes</v>
      </c>
      <c r="S40" s="4" t="str">
        <f t="shared" ca="1" si="11"/>
        <v>Yes</v>
      </c>
      <c r="T40" s="4" t="str">
        <f t="shared" ca="1" si="11"/>
        <v>Yes</v>
      </c>
      <c r="U40" s="4" t="str">
        <f t="shared" ca="1" si="11"/>
        <v>No</v>
      </c>
      <c r="V40" s="4" t="str">
        <f t="shared" ca="1" si="11"/>
        <v>No</v>
      </c>
      <c r="W40" s="4" t="str">
        <f t="shared" ca="1" si="11"/>
        <v>No</v>
      </c>
      <c r="X40" s="4" t="str">
        <f t="shared" ca="1" si="11"/>
        <v>No</v>
      </c>
    </row>
    <row r="41" spans="1:24" x14ac:dyDescent="0.25">
      <c r="A41" s="68" t="s">
        <v>90</v>
      </c>
      <c r="B41" s="4">
        <v>0</v>
      </c>
      <c r="C41" s="4">
        <v>-1</v>
      </c>
      <c r="D41" s="4">
        <v>0</v>
      </c>
      <c r="E41" s="4">
        <f t="shared" ca="1" si="0"/>
        <v>8</v>
      </c>
      <c r="F41" s="4">
        <f t="shared" ca="1" si="1"/>
        <v>7</v>
      </c>
      <c r="G41" s="4" t="str">
        <f t="shared" ca="1" si="10"/>
        <v>No</v>
      </c>
      <c r="H41" s="4" t="str">
        <f t="shared" ca="1" si="10"/>
        <v>No</v>
      </c>
      <c r="I41" s="4" t="str">
        <f t="shared" ca="1" si="10"/>
        <v>No</v>
      </c>
      <c r="J41" s="4" t="str">
        <f t="shared" ca="1" si="10"/>
        <v>No</v>
      </c>
      <c r="K41" s="4" t="str">
        <f t="shared" ca="1" si="10"/>
        <v>No</v>
      </c>
      <c r="L41" s="4" t="str">
        <f t="shared" ca="1" si="10"/>
        <v>No</v>
      </c>
      <c r="M41" s="4" t="str">
        <f t="shared" ca="1" si="10"/>
        <v>No</v>
      </c>
      <c r="N41" s="72">
        <v>0</v>
      </c>
      <c r="O41" s="4">
        <v>0</v>
      </c>
      <c r="P41" s="4">
        <f t="shared" ca="1" si="5"/>
        <v>2</v>
      </c>
      <c r="Q41" s="4">
        <f t="shared" ca="1" si="7"/>
        <v>2</v>
      </c>
      <c r="R41" s="4" t="str">
        <f t="shared" ca="1" si="11"/>
        <v>No</v>
      </c>
      <c r="S41" s="4" t="str">
        <f t="shared" ca="1" si="11"/>
        <v>No</v>
      </c>
      <c r="T41" s="4" t="str">
        <f t="shared" ca="1" si="11"/>
        <v>No</v>
      </c>
      <c r="U41" s="4" t="str">
        <f t="shared" ca="1" si="11"/>
        <v>No</v>
      </c>
      <c r="V41" s="4" t="str">
        <f t="shared" ca="1" si="11"/>
        <v>No</v>
      </c>
      <c r="W41" s="4" t="str">
        <f t="shared" ca="1" si="11"/>
        <v>No</v>
      </c>
      <c r="X41" s="4" t="str">
        <f t="shared" ca="1" si="11"/>
        <v>No</v>
      </c>
    </row>
    <row r="42" spans="1:24" x14ac:dyDescent="0.25">
      <c r="A42" s="68" t="s">
        <v>72</v>
      </c>
      <c r="B42" s="4">
        <v>1</v>
      </c>
      <c r="C42" s="4">
        <v>1</v>
      </c>
      <c r="D42" s="4">
        <v>0</v>
      </c>
      <c r="E42" s="4">
        <f t="shared" ca="1" si="0"/>
        <v>15</v>
      </c>
      <c r="F42" s="4">
        <f t="shared" ca="1" si="1"/>
        <v>17</v>
      </c>
      <c r="G42" s="4" t="str">
        <f t="shared" ca="1" si="10"/>
        <v>Yes</v>
      </c>
      <c r="H42" s="4" t="str">
        <f t="shared" ca="1" si="10"/>
        <v>Yes</v>
      </c>
      <c r="I42" s="4" t="str">
        <f t="shared" ca="1" si="10"/>
        <v>Yes</v>
      </c>
      <c r="J42" s="4" t="str">
        <f t="shared" ca="1" si="10"/>
        <v>Yes</v>
      </c>
      <c r="K42" s="4" t="str">
        <f t="shared" ca="1" si="10"/>
        <v>Yes</v>
      </c>
      <c r="L42" s="4" t="str">
        <f t="shared" ca="1" si="10"/>
        <v>No</v>
      </c>
      <c r="M42" s="4" t="str">
        <f t="shared" ca="1" si="10"/>
        <v>No</v>
      </c>
      <c r="N42" s="72">
        <v>1</v>
      </c>
      <c r="O42" s="4">
        <v>0</v>
      </c>
      <c r="P42" s="4">
        <f t="shared" ca="1" si="5"/>
        <v>11</v>
      </c>
      <c r="Q42" s="4">
        <f t="shared" ca="1" si="7"/>
        <v>13</v>
      </c>
      <c r="R42" s="4" t="str">
        <f t="shared" ca="1" si="11"/>
        <v>Yes</v>
      </c>
      <c r="S42" s="4" t="str">
        <f t="shared" ca="1" si="11"/>
        <v>Yes</v>
      </c>
      <c r="T42" s="4" t="str">
        <f t="shared" ca="1" si="11"/>
        <v>Yes</v>
      </c>
      <c r="U42" s="4" t="str">
        <f t="shared" ca="1" si="11"/>
        <v>No</v>
      </c>
      <c r="V42" s="4" t="str">
        <f t="shared" ca="1" si="11"/>
        <v>No</v>
      </c>
      <c r="W42" s="4" t="str">
        <f t="shared" ca="1" si="11"/>
        <v>No</v>
      </c>
      <c r="X42" s="4" t="str">
        <f t="shared" ca="1" si="11"/>
        <v>No</v>
      </c>
    </row>
    <row r="43" spans="1:24" x14ac:dyDescent="0.25">
      <c r="A43" s="68" t="s">
        <v>125</v>
      </c>
      <c r="B43" s="4">
        <v>2</v>
      </c>
      <c r="C43" s="4">
        <v>0</v>
      </c>
      <c r="D43" s="4">
        <v>0</v>
      </c>
      <c r="E43" s="4">
        <f t="shared" ca="1" si="0"/>
        <v>19</v>
      </c>
      <c r="F43" s="4">
        <f t="shared" ca="1" si="1"/>
        <v>21</v>
      </c>
      <c r="G43" s="4" t="str">
        <f t="shared" ca="1" si="10"/>
        <v>Yes</v>
      </c>
      <c r="H43" s="4" t="str">
        <f t="shared" ca="1" si="10"/>
        <v>Yes</v>
      </c>
      <c r="I43" s="4" t="str">
        <f t="shared" ca="1" si="10"/>
        <v>Yes</v>
      </c>
      <c r="J43" s="4" t="str">
        <f t="shared" ca="1" si="10"/>
        <v>Yes</v>
      </c>
      <c r="K43" s="4" t="str">
        <f t="shared" ca="1" si="10"/>
        <v>Yes</v>
      </c>
      <c r="L43" s="4" t="str">
        <f t="shared" ca="1" si="10"/>
        <v>Yes</v>
      </c>
      <c r="M43" s="4" t="str">
        <f t="shared" ca="1" si="10"/>
        <v>Yes</v>
      </c>
      <c r="N43" s="72">
        <v>3</v>
      </c>
      <c r="O43" s="4">
        <v>0</v>
      </c>
      <c r="P43" s="4">
        <f t="shared" ca="1" si="5"/>
        <v>20</v>
      </c>
      <c r="Q43" s="4">
        <f t="shared" ca="1" si="7"/>
        <v>25</v>
      </c>
      <c r="R43" s="4" t="str">
        <f t="shared" ca="1" si="11"/>
        <v>Yes</v>
      </c>
      <c r="S43" s="4" t="str">
        <f t="shared" ca="1" si="11"/>
        <v>Yes</v>
      </c>
      <c r="T43" s="4" t="str">
        <f t="shared" ca="1" si="11"/>
        <v>Yes</v>
      </c>
      <c r="U43" s="4" t="str">
        <f t="shared" ca="1" si="11"/>
        <v>Yes</v>
      </c>
      <c r="V43" s="4" t="str">
        <f t="shared" ca="1" si="11"/>
        <v>Yes</v>
      </c>
      <c r="W43" s="4" t="str">
        <f t="shared" ca="1" si="11"/>
        <v>Yes</v>
      </c>
      <c r="X43" s="4" t="str">
        <f t="shared" ca="1" si="11"/>
        <v>Yes</v>
      </c>
    </row>
    <row r="44" spans="1:24" x14ac:dyDescent="0.25">
      <c r="A44" s="68" t="s">
        <v>65</v>
      </c>
      <c r="B44" s="4">
        <v>0</v>
      </c>
      <c r="C44" s="4">
        <v>-1</v>
      </c>
      <c r="D44" s="4">
        <v>0</v>
      </c>
      <c r="E44" s="4">
        <f t="shared" ca="1" si="0"/>
        <v>6</v>
      </c>
      <c r="F44" s="4">
        <f t="shared" ca="1" si="1"/>
        <v>5</v>
      </c>
      <c r="G44" s="4" t="str">
        <f t="shared" ca="1" si="10"/>
        <v>No</v>
      </c>
      <c r="H44" s="4" t="str">
        <f t="shared" ca="1" si="10"/>
        <v>No</v>
      </c>
      <c r="I44" s="4" t="str">
        <f t="shared" ca="1" si="10"/>
        <v>No</v>
      </c>
      <c r="J44" s="4" t="str">
        <f t="shared" ca="1" si="10"/>
        <v>No</v>
      </c>
      <c r="K44" s="4" t="str">
        <f t="shared" ca="1" si="10"/>
        <v>No</v>
      </c>
      <c r="L44" s="4" t="str">
        <f t="shared" ca="1" si="10"/>
        <v>No</v>
      </c>
      <c r="M44" s="4" t="str">
        <f t="shared" ca="1" si="10"/>
        <v>No</v>
      </c>
      <c r="N44" s="72">
        <v>3</v>
      </c>
      <c r="O44" s="4">
        <v>0</v>
      </c>
      <c r="P44" s="4">
        <f t="shared" ca="1" si="5"/>
        <v>15</v>
      </c>
      <c r="Q44" s="4">
        <f t="shared" ca="1" si="7"/>
        <v>18</v>
      </c>
      <c r="R44" s="4" t="str">
        <f t="shared" ca="1" si="11"/>
        <v>Yes</v>
      </c>
      <c r="S44" s="4" t="str">
        <f t="shared" ca="1" si="11"/>
        <v>Yes</v>
      </c>
      <c r="T44" s="4" t="str">
        <f t="shared" ca="1" si="11"/>
        <v>Yes</v>
      </c>
      <c r="U44" s="4" t="str">
        <f t="shared" ca="1" si="11"/>
        <v>Yes</v>
      </c>
      <c r="V44" s="4" t="str">
        <f t="shared" ca="1" si="11"/>
        <v>Yes</v>
      </c>
      <c r="W44" s="4" t="str">
        <f t="shared" ca="1" si="11"/>
        <v>Yes</v>
      </c>
      <c r="X44" s="4" t="str">
        <f t="shared" ca="1" si="11"/>
        <v>No</v>
      </c>
    </row>
    <row r="45" spans="1:24" x14ac:dyDescent="0.25">
      <c r="A45" s="69" t="s">
        <v>114</v>
      </c>
      <c r="B45" s="4">
        <v>0</v>
      </c>
      <c r="C45" s="4">
        <v>2</v>
      </c>
      <c r="D45" s="4">
        <v>0</v>
      </c>
      <c r="E45" s="4">
        <f t="shared" ca="1" si="0"/>
        <v>5</v>
      </c>
      <c r="F45" s="4">
        <f t="shared" ca="1" si="1"/>
        <v>7</v>
      </c>
      <c r="G45" s="4" t="str">
        <f t="shared" ca="1" si="10"/>
        <v>No</v>
      </c>
      <c r="H45" s="4" t="str">
        <f t="shared" ca="1" si="10"/>
        <v>No</v>
      </c>
      <c r="I45" s="4" t="str">
        <f t="shared" ca="1" si="10"/>
        <v>No</v>
      </c>
      <c r="J45" s="4" t="str">
        <f t="shared" ca="1" si="10"/>
        <v>No</v>
      </c>
      <c r="K45" s="4" t="str">
        <f t="shared" ca="1" si="10"/>
        <v>No</v>
      </c>
      <c r="L45" s="4" t="str">
        <f t="shared" ca="1" si="10"/>
        <v>No</v>
      </c>
      <c r="M45" s="4" t="str">
        <f t="shared" ca="1" si="10"/>
        <v>No</v>
      </c>
      <c r="N45" s="72">
        <v>3</v>
      </c>
      <c r="O45" s="4">
        <v>0</v>
      </c>
      <c r="P45" s="4">
        <f t="shared" ca="1" si="5"/>
        <v>6</v>
      </c>
      <c r="Q45" s="4">
        <f t="shared" ca="1" si="7"/>
        <v>9</v>
      </c>
      <c r="R45" s="4" t="str">
        <f t="shared" ca="1" si="11"/>
        <v>No</v>
      </c>
      <c r="S45" s="4" t="str">
        <f t="shared" ca="1" si="11"/>
        <v>No</v>
      </c>
      <c r="T45" s="4" t="str">
        <f t="shared" ca="1" si="11"/>
        <v>No</v>
      </c>
      <c r="U45" s="4" t="str">
        <f t="shared" ca="1" si="11"/>
        <v>No</v>
      </c>
      <c r="V45" s="4" t="str">
        <f t="shared" ca="1" si="11"/>
        <v>No</v>
      </c>
      <c r="W45" s="4" t="str">
        <f t="shared" ca="1" si="11"/>
        <v>No</v>
      </c>
      <c r="X45" s="4" t="str">
        <f t="shared" ca="1" si="11"/>
        <v>No</v>
      </c>
    </row>
    <row r="46" spans="1:24" x14ac:dyDescent="0.25">
      <c r="A46" s="69" t="s">
        <v>154</v>
      </c>
      <c r="B46" s="4">
        <v>0</v>
      </c>
      <c r="C46" s="4">
        <v>2</v>
      </c>
      <c r="D46" s="4">
        <v>0</v>
      </c>
      <c r="E46" s="4">
        <f t="shared" ca="1" si="0"/>
        <v>3</v>
      </c>
      <c r="F46" s="4">
        <f ca="1">SUM(B46:E46)</f>
        <v>5</v>
      </c>
      <c r="G46" s="4" t="str">
        <f t="shared" ca="1" si="10"/>
        <v>No</v>
      </c>
      <c r="H46" s="4" t="str">
        <f t="shared" ca="1" si="10"/>
        <v>No</v>
      </c>
      <c r="I46" s="4" t="str">
        <f t="shared" ca="1" si="10"/>
        <v>No</v>
      </c>
      <c r="J46" s="4" t="str">
        <f t="shared" ca="1" si="10"/>
        <v>No</v>
      </c>
      <c r="K46" s="4" t="str">
        <f t="shared" ca="1" si="10"/>
        <v>No</v>
      </c>
      <c r="L46" s="4" t="str">
        <f t="shared" ca="1" si="10"/>
        <v>No</v>
      </c>
      <c r="M46" s="4" t="str">
        <f t="shared" ca="1" si="10"/>
        <v>No</v>
      </c>
      <c r="N46" s="72">
        <v>3</v>
      </c>
      <c r="O46" s="4">
        <v>0</v>
      </c>
      <c r="P46" s="4">
        <f t="shared" ca="1" si="5"/>
        <v>11</v>
      </c>
      <c r="Q46" s="4">
        <f ca="1">SUM(B46,N46:P46)</f>
        <v>14</v>
      </c>
      <c r="R46" s="4" t="str">
        <f t="shared" ca="1" si="11"/>
        <v>Yes</v>
      </c>
      <c r="S46" s="4" t="str">
        <f t="shared" ca="1" si="11"/>
        <v>Yes</v>
      </c>
      <c r="T46" s="4" t="str">
        <f t="shared" ca="1" si="11"/>
        <v>Yes</v>
      </c>
      <c r="U46" s="4" t="str">
        <f t="shared" ca="1" si="11"/>
        <v>Yes</v>
      </c>
      <c r="V46" s="4" t="str">
        <f t="shared" ca="1" si="11"/>
        <v>No</v>
      </c>
      <c r="W46" s="4" t="str">
        <f t="shared" ca="1" si="11"/>
        <v>No</v>
      </c>
      <c r="X46" s="4" t="str">
        <f t="shared" ca="1" si="11"/>
        <v>No</v>
      </c>
    </row>
    <row r="47" spans="1:24" x14ac:dyDescent="0.25">
      <c r="A47" s="69" t="s">
        <v>115</v>
      </c>
      <c r="B47" s="4">
        <v>0</v>
      </c>
      <c r="C47" s="4">
        <v>2</v>
      </c>
      <c r="D47" s="4">
        <v>0</v>
      </c>
      <c r="E47" s="4">
        <f ca="1">RANDBETWEEN(1,20)</f>
        <v>6</v>
      </c>
      <c r="F47" s="4">
        <f t="shared" ca="1" si="1"/>
        <v>8</v>
      </c>
      <c r="G47" s="4" t="str">
        <f t="shared" ca="1" si="10"/>
        <v>No</v>
      </c>
      <c r="H47" s="4" t="str">
        <f t="shared" ca="1" si="10"/>
        <v>No</v>
      </c>
      <c r="I47" s="4" t="str">
        <f t="shared" ca="1" si="10"/>
        <v>No</v>
      </c>
      <c r="J47" s="4" t="str">
        <f t="shared" ca="1" si="10"/>
        <v>No</v>
      </c>
      <c r="K47" s="4" t="str">
        <f t="shared" ca="1" si="10"/>
        <v>No</v>
      </c>
      <c r="L47" s="4" t="str">
        <f t="shared" ca="1" si="10"/>
        <v>No</v>
      </c>
      <c r="M47" s="4" t="str">
        <f t="shared" ca="1" si="10"/>
        <v>No</v>
      </c>
      <c r="N47" s="72">
        <v>3</v>
      </c>
      <c r="O47" s="4">
        <v>0</v>
      </c>
      <c r="P47" s="4">
        <f t="shared" ca="1" si="5"/>
        <v>8</v>
      </c>
      <c r="Q47" s="4">
        <f ca="1">SUM(B47,N47:P47)</f>
        <v>11</v>
      </c>
      <c r="R47" s="4" t="str">
        <f t="shared" ca="1" si="11"/>
        <v>Yes</v>
      </c>
      <c r="S47" s="4" t="str">
        <f t="shared" ca="1" si="11"/>
        <v>No</v>
      </c>
      <c r="T47" s="4" t="str">
        <f t="shared" ca="1" si="11"/>
        <v>No</v>
      </c>
      <c r="U47" s="4" t="str">
        <f t="shared" ca="1" si="11"/>
        <v>No</v>
      </c>
      <c r="V47" s="4" t="str">
        <f t="shared" ca="1" si="11"/>
        <v>No</v>
      </c>
      <c r="W47" s="4" t="str">
        <f t="shared" ca="1" si="11"/>
        <v>No</v>
      </c>
      <c r="X47" s="4" t="str">
        <f t="shared" ca="1" si="11"/>
        <v>No</v>
      </c>
    </row>
    <row r="48" spans="1:24" x14ac:dyDescent="0.25">
      <c r="A48" s="68" t="s">
        <v>44</v>
      </c>
      <c r="B48" s="4">
        <v>1</v>
      </c>
      <c r="C48" s="4">
        <v>-2</v>
      </c>
      <c r="D48" s="4">
        <v>0</v>
      </c>
      <c r="E48" s="4">
        <f t="shared" ca="1" si="0"/>
        <v>2</v>
      </c>
      <c r="F48" s="4">
        <f t="shared" ca="1" si="1"/>
        <v>1</v>
      </c>
      <c r="G48" s="4" t="str">
        <f t="shared" ca="1" si="10"/>
        <v>No</v>
      </c>
      <c r="H48" s="4" t="str">
        <f t="shared" ca="1" si="10"/>
        <v>No</v>
      </c>
      <c r="I48" s="4" t="str">
        <f t="shared" ca="1" si="10"/>
        <v>No</v>
      </c>
      <c r="J48" s="4" t="str">
        <f t="shared" ca="1" si="10"/>
        <v>No</v>
      </c>
      <c r="K48" s="4" t="str">
        <f t="shared" ca="1" si="10"/>
        <v>No</v>
      </c>
      <c r="L48" s="4" t="str">
        <f t="shared" ca="1" si="10"/>
        <v>No</v>
      </c>
      <c r="M48" s="4" t="str">
        <f t="shared" ca="1" si="10"/>
        <v>No</v>
      </c>
      <c r="N48" s="72">
        <v>4</v>
      </c>
      <c r="O48" s="4">
        <v>0</v>
      </c>
      <c r="P48" s="4">
        <f t="shared" ca="1" si="5"/>
        <v>20</v>
      </c>
      <c r="Q48" s="4">
        <f t="shared" ca="1" si="7"/>
        <v>25</v>
      </c>
      <c r="R48" s="4" t="str">
        <f t="shared" ca="1" si="11"/>
        <v>Yes</v>
      </c>
      <c r="S48" s="4" t="str">
        <f t="shared" ca="1" si="11"/>
        <v>Yes</v>
      </c>
      <c r="T48" s="4" t="str">
        <f t="shared" ca="1" si="11"/>
        <v>Yes</v>
      </c>
      <c r="U48" s="4" t="str">
        <f t="shared" ca="1" si="11"/>
        <v>Yes</v>
      </c>
      <c r="V48" s="4" t="str">
        <f t="shared" ca="1" si="11"/>
        <v>Yes</v>
      </c>
      <c r="W48" s="4" t="str">
        <f t="shared" ca="1" si="11"/>
        <v>Yes</v>
      </c>
      <c r="X48" s="4" t="str">
        <f t="shared" ca="1" si="11"/>
        <v>Yes</v>
      </c>
    </row>
    <row r="49" spans="1:24" x14ac:dyDescent="0.25">
      <c r="A49" s="68" t="s">
        <v>69</v>
      </c>
      <c r="B49" s="4">
        <v>1</v>
      </c>
      <c r="C49" s="4">
        <v>0</v>
      </c>
      <c r="D49" s="4">
        <v>0</v>
      </c>
      <c r="E49" s="4">
        <f t="shared" ca="1" si="0"/>
        <v>17</v>
      </c>
      <c r="F49" s="4">
        <f t="shared" ca="1" si="1"/>
        <v>18</v>
      </c>
      <c r="G49" s="4" t="str">
        <f t="shared" ca="1" si="10"/>
        <v>Yes</v>
      </c>
      <c r="H49" s="4" t="str">
        <f t="shared" ca="1" si="10"/>
        <v>Yes</v>
      </c>
      <c r="I49" s="4" t="str">
        <f t="shared" ca="1" si="10"/>
        <v>Yes</v>
      </c>
      <c r="J49" s="4" t="str">
        <f t="shared" ca="1" si="10"/>
        <v>Yes</v>
      </c>
      <c r="K49" s="4" t="str">
        <f t="shared" ca="1" si="10"/>
        <v>Yes</v>
      </c>
      <c r="L49" s="4" t="str">
        <f t="shared" ca="1" si="10"/>
        <v>Yes</v>
      </c>
      <c r="M49" s="4" t="str">
        <f t="shared" ca="1" si="10"/>
        <v>No</v>
      </c>
      <c r="N49" s="72">
        <v>3</v>
      </c>
      <c r="O49" s="4">
        <v>0</v>
      </c>
      <c r="P49" s="4">
        <f t="shared" ca="1" si="5"/>
        <v>17</v>
      </c>
      <c r="Q49" s="4">
        <f t="shared" ca="1" si="7"/>
        <v>21</v>
      </c>
      <c r="R49" s="4" t="str">
        <f t="shared" ca="1" si="11"/>
        <v>Yes</v>
      </c>
      <c r="S49" s="4" t="str">
        <f t="shared" ca="1" si="11"/>
        <v>Yes</v>
      </c>
      <c r="T49" s="4" t="str">
        <f t="shared" ca="1" si="11"/>
        <v>Yes</v>
      </c>
      <c r="U49" s="4" t="str">
        <f t="shared" ca="1" si="11"/>
        <v>Yes</v>
      </c>
      <c r="V49" s="4" t="str">
        <f t="shared" ca="1" si="11"/>
        <v>Yes</v>
      </c>
      <c r="W49" s="4" t="str">
        <f t="shared" ca="1" si="11"/>
        <v>Yes</v>
      </c>
      <c r="X49" s="4" t="str">
        <f t="shared" ca="1" si="11"/>
        <v>Yes</v>
      </c>
    </row>
    <row r="50" spans="1:24" x14ac:dyDescent="0.25">
      <c r="A50" s="68" t="s">
        <v>129</v>
      </c>
      <c r="B50" s="4">
        <v>1</v>
      </c>
      <c r="C50" s="4">
        <v>1</v>
      </c>
      <c r="D50" s="4">
        <v>3</v>
      </c>
      <c r="E50" s="4">
        <f ca="1">RANDBETWEEN(1,20)</f>
        <v>17</v>
      </c>
      <c r="F50" s="4">
        <f t="shared" ca="1" si="1"/>
        <v>22</v>
      </c>
      <c r="G50" s="4" t="str">
        <f t="shared" ca="1" si="10"/>
        <v>Yes</v>
      </c>
      <c r="H50" s="4" t="str">
        <f t="shared" ca="1" si="10"/>
        <v>Yes</v>
      </c>
      <c r="I50" s="4" t="str">
        <f t="shared" ca="1" si="10"/>
        <v>Yes</v>
      </c>
      <c r="J50" s="4" t="str">
        <f t="shared" ca="1" si="10"/>
        <v>Yes</v>
      </c>
      <c r="K50" s="4" t="str">
        <f t="shared" ca="1" si="10"/>
        <v>Yes</v>
      </c>
      <c r="L50" s="4" t="str">
        <f t="shared" ca="1" si="10"/>
        <v>Yes</v>
      </c>
      <c r="M50" s="4" t="str">
        <f t="shared" ca="1" si="10"/>
        <v>Yes</v>
      </c>
      <c r="N50" s="73"/>
      <c r="O50" s="67"/>
      <c r="P50" s="67"/>
      <c r="Q50" s="67"/>
      <c r="R50" s="4" t="str">
        <f t="shared" si="11"/>
        <v>No</v>
      </c>
      <c r="S50" s="4" t="str">
        <f t="shared" si="11"/>
        <v>No</v>
      </c>
      <c r="T50" s="4" t="str">
        <f t="shared" si="11"/>
        <v>No</v>
      </c>
      <c r="U50" s="4" t="str">
        <f t="shared" si="11"/>
        <v>No</v>
      </c>
      <c r="V50" s="4" t="str">
        <f t="shared" si="11"/>
        <v>No</v>
      </c>
      <c r="W50" s="4" t="str">
        <f t="shared" si="11"/>
        <v>No</v>
      </c>
      <c r="X50" s="4" t="str">
        <f t="shared" si="11"/>
        <v>No</v>
      </c>
    </row>
    <row r="51" spans="1:24" x14ac:dyDescent="0.25">
      <c r="A51" s="68" t="s">
        <v>84</v>
      </c>
      <c r="B51" s="4">
        <v>4</v>
      </c>
      <c r="C51" s="4">
        <v>-2</v>
      </c>
      <c r="D51" s="4">
        <v>0</v>
      </c>
      <c r="E51" s="4">
        <f t="shared" ca="1" si="0"/>
        <v>2</v>
      </c>
      <c r="F51" s="4">
        <f t="shared" ca="1" si="1"/>
        <v>4</v>
      </c>
      <c r="G51" s="4" t="str">
        <f t="shared" ca="1" si="10"/>
        <v>No</v>
      </c>
      <c r="H51" s="4" t="str">
        <f t="shared" ca="1" si="10"/>
        <v>No</v>
      </c>
      <c r="I51" s="4" t="str">
        <f t="shared" ca="1" si="10"/>
        <v>No</v>
      </c>
      <c r="J51" s="4" t="str">
        <f t="shared" ca="1" si="10"/>
        <v>No</v>
      </c>
      <c r="K51" s="4" t="str">
        <f t="shared" ca="1" si="10"/>
        <v>No</v>
      </c>
      <c r="L51" s="4" t="str">
        <f t="shared" ca="1" si="10"/>
        <v>No</v>
      </c>
      <c r="M51" s="4" t="str">
        <f t="shared" ca="1" si="10"/>
        <v>No</v>
      </c>
      <c r="N51" s="72">
        <v>0</v>
      </c>
      <c r="O51" s="4">
        <v>0</v>
      </c>
      <c r="P51" s="4">
        <f ca="1">RANDBETWEEN(1,20)</f>
        <v>8</v>
      </c>
      <c r="Q51" s="4">
        <f t="shared" ca="1" si="7"/>
        <v>12</v>
      </c>
      <c r="R51" s="4" t="str">
        <f t="shared" ca="1" si="11"/>
        <v>Yes</v>
      </c>
      <c r="S51" s="4" t="str">
        <f t="shared" ca="1" si="11"/>
        <v>Yes</v>
      </c>
      <c r="T51" s="4" t="str">
        <f t="shared" ca="1" si="11"/>
        <v>No</v>
      </c>
      <c r="U51" s="4" t="str">
        <f t="shared" ca="1" si="11"/>
        <v>No</v>
      </c>
      <c r="V51" s="4" t="str">
        <f t="shared" ca="1" si="11"/>
        <v>No</v>
      </c>
      <c r="W51" s="4" t="str">
        <f t="shared" ca="1" si="11"/>
        <v>No</v>
      </c>
      <c r="X51" s="4" t="str">
        <f t="shared" ca="1" si="11"/>
        <v>No</v>
      </c>
    </row>
  </sheetData>
  <sortState ref="A3:R46">
    <sortCondition ref="A3:A46"/>
  </sortState>
  <conditionalFormatting sqref="A3 Y15:XFD1048576 Y8:XFD9 Z1:XFD7 X1:X3 A50:D50 A52:X1048576 Z10:XFD14 M7:M18 A8:G18 E7:G18 D21:D32 A19:B19 E21:G36 E47:G49 A47:C49 V47:X49 V21:X36 L3:M3 V7:X18 V3:W3 A1:G2 K47:R49 K21:R36 K8:R18 K7:K18 U1:U2 A21:C45 K38:R45 V38:X45 E38:G45 V5:W14 M5:R7 L5:L18 X5:X7 A5:A7 R3 J1:J2 L1:R2">
    <cfRule type="cellIs" dxfId="289" priority="237" operator="equal">
      <formula>"No"</formula>
    </cfRule>
    <cfRule type="cellIs" dxfId="288" priority="238" operator="equal">
      <formula>"Yes"</formula>
    </cfRule>
  </conditionalFormatting>
  <conditionalFormatting sqref="E52:E1048576 P52:P1048576 E1:E3 P1:P2 P21:P32 E21:E32 P5:P18 E5:E18">
    <cfRule type="cellIs" dxfId="287" priority="233" operator="equal">
      <formula>1</formula>
    </cfRule>
    <cfRule type="cellIs" dxfId="286" priority="236" operator="equal">
      <formula>20</formula>
    </cfRule>
  </conditionalFormatting>
  <conditionalFormatting sqref="B3:G3 K3 K5:K7 B5:G7">
    <cfRule type="cellIs" dxfId="285" priority="221" operator="equal">
      <formula>"No"</formula>
    </cfRule>
    <cfRule type="cellIs" dxfId="284" priority="222" operator="equal">
      <formula>"Yes"</formula>
    </cfRule>
  </conditionalFormatting>
  <conditionalFormatting sqref="V2">
    <cfRule type="cellIs" dxfId="283" priority="213" operator="equal">
      <formula>"No"</formula>
    </cfRule>
    <cfRule type="cellIs" dxfId="282" priority="214" operator="equal">
      <formula>"Yes"</formula>
    </cfRule>
  </conditionalFormatting>
  <conditionalFormatting sqref="W1:W2">
    <cfRule type="cellIs" dxfId="281" priority="211" operator="equal">
      <formula>"No"</formula>
    </cfRule>
    <cfRule type="cellIs" dxfId="280" priority="212" operator="equal">
      <formula>"Yes"</formula>
    </cfRule>
  </conditionalFormatting>
  <conditionalFormatting sqref="P33:P36 E33:E36 E47:E49 P47:P49 E38:E45 P38:P45">
    <cfRule type="cellIs" dxfId="279" priority="205" operator="equal">
      <formula>1</formula>
    </cfRule>
    <cfRule type="cellIs" dxfId="278" priority="206" operator="equal">
      <formula>20</formula>
    </cfRule>
  </conditionalFormatting>
  <conditionalFormatting sqref="E33:G36 E47:G49 K47:K49 K33:K36 K38:K45 E38:G45">
    <cfRule type="cellIs" dxfId="277" priority="203" operator="equal">
      <formula>"No"</formula>
    </cfRule>
    <cfRule type="cellIs" dxfId="276" priority="204" operator="equal">
      <formula>"Yes"</formula>
    </cfRule>
  </conditionalFormatting>
  <conditionalFormatting sqref="E33:E36 P33:P36 P47:P49 E47:E49 P38:P45 E38:E45">
    <cfRule type="cellIs" dxfId="275" priority="201" operator="equal">
      <formula>1</formula>
    </cfRule>
    <cfRule type="cellIs" dxfId="274" priority="202" operator="equal">
      <formula>20</formula>
    </cfRule>
  </conditionalFormatting>
  <conditionalFormatting sqref="L33:L36 L47:L49 L38:L45">
    <cfRule type="cellIs" dxfId="273" priority="199" operator="equal">
      <formula>"No"</formula>
    </cfRule>
    <cfRule type="cellIs" dxfId="272" priority="200" operator="equal">
      <formula>"Yes"</formula>
    </cfRule>
  </conditionalFormatting>
  <conditionalFormatting sqref="D47:D49 D33:D45">
    <cfRule type="cellIs" dxfId="271" priority="197" operator="equal">
      <formula>"No"</formula>
    </cfRule>
    <cfRule type="cellIs" dxfId="270" priority="198" operator="equal">
      <formula>"Yes"</formula>
    </cfRule>
  </conditionalFormatting>
  <conditionalFormatting sqref="N50:Q50">
    <cfRule type="cellIs" dxfId="269" priority="193" operator="equal">
      <formula>"No"</formula>
    </cfRule>
    <cfRule type="cellIs" dxfId="268" priority="194" operator="equal">
      <formula>"Yes"</formula>
    </cfRule>
  </conditionalFormatting>
  <conditionalFormatting sqref="P50">
    <cfRule type="cellIs" dxfId="267" priority="191" operator="equal">
      <formula>1</formula>
    </cfRule>
    <cfRule type="cellIs" dxfId="266" priority="192" operator="equal">
      <formula>20</formula>
    </cfRule>
  </conditionalFormatting>
  <conditionalFormatting sqref="R50 V50:X50">
    <cfRule type="cellIs" dxfId="265" priority="189" operator="equal">
      <formula>"No"</formula>
    </cfRule>
    <cfRule type="cellIs" dxfId="264" priority="190" operator="equal">
      <formula>"Yes"</formula>
    </cfRule>
  </conditionalFormatting>
  <conditionalFormatting sqref="E50:G50 K50:M50">
    <cfRule type="cellIs" dxfId="263" priority="187" operator="equal">
      <formula>"No"</formula>
    </cfRule>
    <cfRule type="cellIs" dxfId="262" priority="188" operator="equal">
      <formula>"Yes"</formula>
    </cfRule>
  </conditionalFormatting>
  <conditionalFormatting sqref="E50">
    <cfRule type="cellIs" dxfId="261" priority="185" operator="equal">
      <formula>1</formula>
    </cfRule>
    <cfRule type="cellIs" dxfId="260" priority="186" operator="equal">
      <formula>20</formula>
    </cfRule>
  </conditionalFormatting>
  <conditionalFormatting sqref="E50:G50 K50">
    <cfRule type="cellIs" dxfId="259" priority="183" operator="equal">
      <formula>"No"</formula>
    </cfRule>
    <cfRule type="cellIs" dxfId="258" priority="184" operator="equal">
      <formula>"Yes"</formula>
    </cfRule>
  </conditionalFormatting>
  <conditionalFormatting sqref="E50">
    <cfRule type="cellIs" dxfId="257" priority="181" operator="equal">
      <formula>1</formula>
    </cfRule>
    <cfRule type="cellIs" dxfId="256" priority="182" operator="equal">
      <formula>20</formula>
    </cfRule>
  </conditionalFormatting>
  <conditionalFormatting sqref="L50">
    <cfRule type="cellIs" dxfId="255" priority="179" operator="equal">
      <formula>"No"</formula>
    </cfRule>
    <cfRule type="cellIs" dxfId="254" priority="180" operator="equal">
      <formula>"Yes"</formula>
    </cfRule>
  </conditionalFormatting>
  <conditionalFormatting sqref="B51:C51 E51:G51 R51 V51:X51 K51:P51">
    <cfRule type="cellIs" dxfId="253" priority="177" operator="equal">
      <formula>"No"</formula>
    </cfRule>
    <cfRule type="cellIs" dxfId="252" priority="178" operator="equal">
      <formula>"Yes"</formula>
    </cfRule>
  </conditionalFormatting>
  <conditionalFormatting sqref="P51 E51">
    <cfRule type="cellIs" dxfId="251" priority="175" operator="equal">
      <formula>1</formula>
    </cfRule>
    <cfRule type="cellIs" dxfId="250" priority="176" operator="equal">
      <formula>20</formula>
    </cfRule>
  </conditionalFormatting>
  <conditionalFormatting sqref="E51:G51 K51">
    <cfRule type="cellIs" dxfId="249" priority="173" operator="equal">
      <formula>"No"</formula>
    </cfRule>
    <cfRule type="cellIs" dxfId="248" priority="174" operator="equal">
      <formula>"Yes"</formula>
    </cfRule>
  </conditionalFormatting>
  <conditionalFormatting sqref="E51 P51">
    <cfRule type="cellIs" dxfId="247" priority="171" operator="equal">
      <formula>1</formula>
    </cfRule>
    <cfRule type="cellIs" dxfId="246" priority="172" operator="equal">
      <formula>20</formula>
    </cfRule>
  </conditionalFormatting>
  <conditionalFormatting sqref="L51">
    <cfRule type="cellIs" dxfId="245" priority="169" operator="equal">
      <formula>"No"</formula>
    </cfRule>
    <cfRule type="cellIs" dxfId="244" priority="170" operator="equal">
      <formula>"Yes"</formula>
    </cfRule>
  </conditionalFormatting>
  <conditionalFormatting sqref="D51">
    <cfRule type="cellIs" dxfId="243" priority="167" operator="equal">
      <formula>"No"</formula>
    </cfRule>
    <cfRule type="cellIs" dxfId="242" priority="168" operator="equal">
      <formula>"Yes"</formula>
    </cfRule>
  </conditionalFormatting>
  <conditionalFormatting sqref="A51">
    <cfRule type="cellIs" dxfId="241" priority="163" operator="equal">
      <formula>"No"</formula>
    </cfRule>
    <cfRule type="cellIs" dxfId="240" priority="164" operator="equal">
      <formula>"Yes"</formula>
    </cfRule>
  </conditionalFormatting>
  <conditionalFormatting sqref="C19:G19 V19:X19 K19:R19">
    <cfRule type="cellIs" dxfId="239" priority="159" operator="equal">
      <formula>"No"</formula>
    </cfRule>
    <cfRule type="cellIs" dxfId="238" priority="160" operator="equal">
      <formula>"Yes"</formula>
    </cfRule>
  </conditionalFormatting>
  <conditionalFormatting sqref="E19 P19">
    <cfRule type="cellIs" dxfId="237" priority="157" operator="equal">
      <formula>1</formula>
    </cfRule>
    <cfRule type="cellIs" dxfId="236" priority="158" operator="equal">
      <formula>20</formula>
    </cfRule>
  </conditionalFormatting>
  <conditionalFormatting sqref="Q51">
    <cfRule type="cellIs" dxfId="235" priority="155" operator="equal">
      <formula>"No"</formula>
    </cfRule>
    <cfRule type="cellIs" dxfId="234" priority="156" operator="equal">
      <formula>"Yes"</formula>
    </cfRule>
  </conditionalFormatting>
  <conditionalFormatting sqref="A46:C46 E46:G46 V46:X46 K46:R46">
    <cfRule type="cellIs" dxfId="233" priority="153" operator="equal">
      <formula>"No"</formula>
    </cfRule>
    <cfRule type="cellIs" dxfId="232" priority="154" operator="equal">
      <formula>"Yes"</formula>
    </cfRule>
  </conditionalFormatting>
  <conditionalFormatting sqref="P46 E46">
    <cfRule type="cellIs" dxfId="231" priority="151" operator="equal">
      <formula>1</formula>
    </cfRule>
    <cfRule type="cellIs" dxfId="230" priority="152" operator="equal">
      <formula>20</formula>
    </cfRule>
  </conditionalFormatting>
  <conditionalFormatting sqref="E46:G46 K46">
    <cfRule type="cellIs" dxfId="229" priority="149" operator="equal">
      <formula>"No"</formula>
    </cfRule>
    <cfRule type="cellIs" dxfId="228" priority="150" operator="equal">
      <formula>"Yes"</formula>
    </cfRule>
  </conditionalFormatting>
  <conditionalFormatting sqref="E46 P46">
    <cfRule type="cellIs" dxfId="227" priority="147" operator="equal">
      <formula>1</formula>
    </cfRule>
    <cfRule type="cellIs" dxfId="226" priority="148" operator="equal">
      <formula>20</formula>
    </cfRule>
  </conditionalFormatting>
  <conditionalFormatting sqref="L46">
    <cfRule type="cellIs" dxfId="225" priority="145" operator="equal">
      <formula>"No"</formula>
    </cfRule>
    <cfRule type="cellIs" dxfId="224" priority="146" operator="equal">
      <formula>"Yes"</formula>
    </cfRule>
  </conditionalFormatting>
  <conditionalFormatting sqref="D46">
    <cfRule type="cellIs" dxfId="223" priority="143" operator="equal">
      <formula>"No"</formula>
    </cfRule>
    <cfRule type="cellIs" dxfId="222" priority="144" operator="equal">
      <formula>"Yes"</formula>
    </cfRule>
  </conditionalFormatting>
  <conditionalFormatting sqref="U47:U49 U21:U36 U3 U38:U45 U5:U18">
    <cfRule type="cellIs" dxfId="221" priority="141" operator="equal">
      <formula>"No"</formula>
    </cfRule>
    <cfRule type="cellIs" dxfId="220" priority="142" operator="equal">
      <formula>"Yes"</formula>
    </cfRule>
  </conditionalFormatting>
  <conditionalFormatting sqref="U50">
    <cfRule type="cellIs" dxfId="219" priority="139" operator="equal">
      <formula>"No"</formula>
    </cfRule>
    <cfRule type="cellIs" dxfId="218" priority="140" operator="equal">
      <formula>"Yes"</formula>
    </cfRule>
  </conditionalFormatting>
  <conditionalFormatting sqref="U51">
    <cfRule type="cellIs" dxfId="217" priority="137" operator="equal">
      <formula>"No"</formula>
    </cfRule>
    <cfRule type="cellIs" dxfId="216" priority="138" operator="equal">
      <formula>"Yes"</formula>
    </cfRule>
  </conditionalFormatting>
  <conditionalFormatting sqref="U19">
    <cfRule type="cellIs" dxfId="215" priority="135" operator="equal">
      <formula>"No"</formula>
    </cfRule>
    <cfRule type="cellIs" dxfId="214" priority="136" operator="equal">
      <formula>"Yes"</formula>
    </cfRule>
  </conditionalFormatting>
  <conditionalFormatting sqref="U46">
    <cfRule type="cellIs" dxfId="213" priority="133" operator="equal">
      <formula>"No"</formula>
    </cfRule>
    <cfRule type="cellIs" dxfId="212" priority="134" operator="equal">
      <formula>"Yes"</formula>
    </cfRule>
  </conditionalFormatting>
  <conditionalFormatting sqref="J47:J49 J21:J36 J7:J18 J38:J45">
    <cfRule type="cellIs" dxfId="211" priority="131" operator="equal">
      <formula>"No"</formula>
    </cfRule>
    <cfRule type="cellIs" dxfId="210" priority="132" operator="equal">
      <formula>"Yes"</formula>
    </cfRule>
  </conditionalFormatting>
  <conditionalFormatting sqref="J3 J5:J7">
    <cfRule type="cellIs" dxfId="209" priority="129" operator="equal">
      <formula>"No"</formula>
    </cfRule>
    <cfRule type="cellIs" dxfId="208" priority="130" operator="equal">
      <formula>"Yes"</formula>
    </cfRule>
  </conditionalFormatting>
  <conditionalFormatting sqref="J47:J49 J33:J36 J38:J45">
    <cfRule type="cellIs" dxfId="207" priority="127" operator="equal">
      <formula>"No"</formula>
    </cfRule>
    <cfRule type="cellIs" dxfId="206" priority="128" operator="equal">
      <formula>"Yes"</formula>
    </cfRule>
  </conditionalFormatting>
  <conditionalFormatting sqref="J50">
    <cfRule type="cellIs" dxfId="205" priority="125" operator="equal">
      <formula>"No"</formula>
    </cfRule>
    <cfRule type="cellIs" dxfId="204" priority="126" operator="equal">
      <formula>"Yes"</formula>
    </cfRule>
  </conditionalFormatting>
  <conditionalFormatting sqref="J50">
    <cfRule type="cellIs" dxfId="203" priority="123" operator="equal">
      <formula>"No"</formula>
    </cfRule>
    <cfRule type="cellIs" dxfId="202" priority="124" operator="equal">
      <formula>"Yes"</formula>
    </cfRule>
  </conditionalFormatting>
  <conditionalFormatting sqref="J51">
    <cfRule type="cellIs" dxfId="201" priority="121" operator="equal">
      <formula>"No"</formula>
    </cfRule>
    <cfRule type="cellIs" dxfId="200" priority="122" operator="equal">
      <formula>"Yes"</formula>
    </cfRule>
  </conditionalFormatting>
  <conditionalFormatting sqref="J51">
    <cfRule type="cellIs" dxfId="199" priority="119" operator="equal">
      <formula>"No"</formula>
    </cfRule>
    <cfRule type="cellIs" dxfId="198" priority="120" operator="equal">
      <formula>"Yes"</formula>
    </cfRule>
  </conditionalFormatting>
  <conditionalFormatting sqref="J19">
    <cfRule type="cellIs" dxfId="197" priority="117" operator="equal">
      <formula>"No"</formula>
    </cfRule>
    <cfRule type="cellIs" dxfId="196" priority="118" operator="equal">
      <formula>"Yes"</formula>
    </cfRule>
  </conditionalFormatting>
  <conditionalFormatting sqref="J46">
    <cfRule type="cellIs" dxfId="195" priority="115" operator="equal">
      <formula>"No"</formula>
    </cfRule>
    <cfRule type="cellIs" dxfId="194" priority="116" operator="equal">
      <formula>"Yes"</formula>
    </cfRule>
  </conditionalFormatting>
  <conditionalFormatting sqref="J46">
    <cfRule type="cellIs" dxfId="193" priority="113" operator="equal">
      <formula>"No"</formula>
    </cfRule>
    <cfRule type="cellIs" dxfId="192" priority="114" operator="equal">
      <formula>"Yes"</formula>
    </cfRule>
  </conditionalFormatting>
  <conditionalFormatting sqref="H1:I2">
    <cfRule type="cellIs" dxfId="191" priority="111" operator="equal">
      <formula>"No"</formula>
    </cfRule>
    <cfRule type="cellIs" dxfId="190" priority="112" operator="equal">
      <formula>"Yes"</formula>
    </cfRule>
  </conditionalFormatting>
  <conditionalFormatting sqref="H47:I49 H21:I36 H7:I18 H38:I45">
    <cfRule type="cellIs" dxfId="189" priority="109" operator="equal">
      <formula>"No"</formula>
    </cfRule>
    <cfRule type="cellIs" dxfId="188" priority="110" operator="equal">
      <formula>"Yes"</formula>
    </cfRule>
  </conditionalFormatting>
  <conditionalFormatting sqref="H3:I3 H5:I7">
    <cfRule type="cellIs" dxfId="187" priority="107" operator="equal">
      <formula>"No"</formula>
    </cfRule>
    <cfRule type="cellIs" dxfId="186" priority="108" operator="equal">
      <formula>"Yes"</formula>
    </cfRule>
  </conditionalFormatting>
  <conditionalFormatting sqref="H47:I49 H33:I36 H38:I45">
    <cfRule type="cellIs" dxfId="185" priority="105" operator="equal">
      <formula>"No"</formula>
    </cfRule>
    <cfRule type="cellIs" dxfId="184" priority="106" operator="equal">
      <formula>"Yes"</formula>
    </cfRule>
  </conditionalFormatting>
  <conditionalFormatting sqref="H50:I50">
    <cfRule type="cellIs" dxfId="183" priority="103" operator="equal">
      <formula>"No"</formula>
    </cfRule>
    <cfRule type="cellIs" dxfId="182" priority="104" operator="equal">
      <formula>"Yes"</formula>
    </cfRule>
  </conditionalFormatting>
  <conditionalFormatting sqref="H50:I50">
    <cfRule type="cellIs" dxfId="181" priority="101" operator="equal">
      <formula>"No"</formula>
    </cfRule>
    <cfRule type="cellIs" dxfId="180" priority="102" operator="equal">
      <formula>"Yes"</formula>
    </cfRule>
  </conditionalFormatting>
  <conditionalFormatting sqref="H51:I51">
    <cfRule type="cellIs" dxfId="179" priority="99" operator="equal">
      <formula>"No"</formula>
    </cfRule>
    <cfRule type="cellIs" dxfId="178" priority="100" operator="equal">
      <formula>"Yes"</formula>
    </cfRule>
  </conditionalFormatting>
  <conditionalFormatting sqref="H51:I51">
    <cfRule type="cellIs" dxfId="177" priority="97" operator="equal">
      <formula>"No"</formula>
    </cfRule>
    <cfRule type="cellIs" dxfId="176" priority="98" operator="equal">
      <formula>"Yes"</formula>
    </cfRule>
  </conditionalFormatting>
  <conditionalFormatting sqref="H19:I19">
    <cfRule type="cellIs" dxfId="175" priority="95" operator="equal">
      <formula>"No"</formula>
    </cfRule>
    <cfRule type="cellIs" dxfId="174" priority="96" operator="equal">
      <formula>"Yes"</formula>
    </cfRule>
  </conditionalFormatting>
  <conditionalFormatting sqref="H46:I46">
    <cfRule type="cellIs" dxfId="173" priority="93" operator="equal">
      <formula>"No"</formula>
    </cfRule>
    <cfRule type="cellIs" dxfId="172" priority="94" operator="equal">
      <formula>"Yes"</formula>
    </cfRule>
  </conditionalFormatting>
  <conditionalFormatting sqref="H46:I46">
    <cfRule type="cellIs" dxfId="171" priority="91" operator="equal">
      <formula>"No"</formula>
    </cfRule>
    <cfRule type="cellIs" dxfId="170" priority="92" operator="equal">
      <formula>"Yes"</formula>
    </cfRule>
  </conditionalFormatting>
  <conditionalFormatting sqref="S2:T2">
    <cfRule type="cellIs" dxfId="169" priority="89" operator="equal">
      <formula>"No"</formula>
    </cfRule>
    <cfRule type="cellIs" dxfId="168" priority="90" operator="equal">
      <formula>"Yes"</formula>
    </cfRule>
  </conditionalFormatting>
  <conditionalFormatting sqref="S47:T49 S21:T36 S3:T3 S38:T45 S5:T18">
    <cfRule type="cellIs" dxfId="167" priority="87" operator="equal">
      <formula>"No"</formula>
    </cfRule>
    <cfRule type="cellIs" dxfId="166" priority="88" operator="equal">
      <formula>"Yes"</formula>
    </cfRule>
  </conditionalFormatting>
  <conditionalFormatting sqref="S50:T50">
    <cfRule type="cellIs" dxfId="165" priority="85" operator="equal">
      <formula>"No"</formula>
    </cfRule>
    <cfRule type="cellIs" dxfId="164" priority="86" operator="equal">
      <formula>"Yes"</formula>
    </cfRule>
  </conditionalFormatting>
  <conditionalFormatting sqref="S51:T51">
    <cfRule type="cellIs" dxfId="163" priority="83" operator="equal">
      <formula>"No"</formula>
    </cfRule>
    <cfRule type="cellIs" dxfId="162" priority="84" operator="equal">
      <formula>"Yes"</formula>
    </cfRule>
  </conditionalFormatting>
  <conditionalFormatting sqref="S19:T19">
    <cfRule type="cellIs" dxfId="161" priority="81" operator="equal">
      <formula>"No"</formula>
    </cfRule>
    <cfRule type="cellIs" dxfId="160" priority="82" operator="equal">
      <formula>"Yes"</formula>
    </cfRule>
  </conditionalFormatting>
  <conditionalFormatting sqref="S46:T46">
    <cfRule type="cellIs" dxfId="159" priority="79" operator="equal">
      <formula>"No"</formula>
    </cfRule>
    <cfRule type="cellIs" dxfId="158" priority="80" operator="equal">
      <formula>"Yes"</formula>
    </cfRule>
  </conditionalFormatting>
  <conditionalFormatting sqref="S1">
    <cfRule type="cellIs" dxfId="157" priority="77" operator="equal">
      <formula>"No"</formula>
    </cfRule>
    <cfRule type="cellIs" dxfId="156" priority="78" operator="equal">
      <formula>"Yes"</formula>
    </cfRule>
  </conditionalFormatting>
  <conditionalFormatting sqref="T1">
    <cfRule type="cellIs" dxfId="155" priority="75" operator="equal">
      <formula>"No"</formula>
    </cfRule>
    <cfRule type="cellIs" dxfId="154" priority="76" operator="equal">
      <formula>"Yes"</formula>
    </cfRule>
  </conditionalFormatting>
  <conditionalFormatting sqref="V1">
    <cfRule type="cellIs" dxfId="153" priority="73" operator="equal">
      <formula>"No"</formula>
    </cfRule>
    <cfRule type="cellIs" dxfId="152" priority="74" operator="equal">
      <formula>"Yes"</formula>
    </cfRule>
  </conditionalFormatting>
  <conditionalFormatting sqref="E37 V37:X37 K37:M37 R37 G37">
    <cfRule type="cellIs" dxfId="151" priority="71" operator="equal">
      <formula>"No"</formula>
    </cfRule>
    <cfRule type="cellIs" dxfId="150" priority="72" operator="equal">
      <formula>"Yes"</formula>
    </cfRule>
  </conditionalFormatting>
  <conditionalFormatting sqref="E37">
    <cfRule type="cellIs" dxfId="149" priority="69" operator="equal">
      <formula>1</formula>
    </cfRule>
    <cfRule type="cellIs" dxfId="148" priority="70" operator="equal">
      <formula>20</formula>
    </cfRule>
  </conditionalFormatting>
  <conditionalFormatting sqref="E37 K37 G37">
    <cfRule type="cellIs" dxfId="147" priority="67" operator="equal">
      <formula>"No"</formula>
    </cfRule>
    <cfRule type="cellIs" dxfId="146" priority="68" operator="equal">
      <formula>"Yes"</formula>
    </cfRule>
  </conditionalFormatting>
  <conditionalFormatting sqref="E37">
    <cfRule type="cellIs" dxfId="145" priority="65" operator="equal">
      <formula>1</formula>
    </cfRule>
    <cfRule type="cellIs" dxfId="144" priority="66" operator="equal">
      <formula>20</formula>
    </cfRule>
  </conditionalFormatting>
  <conditionalFormatting sqref="L37">
    <cfRule type="cellIs" dxfId="143" priority="63" operator="equal">
      <formula>"No"</formula>
    </cfRule>
    <cfRule type="cellIs" dxfId="142" priority="64" operator="equal">
      <formula>"Yes"</formula>
    </cfRule>
  </conditionalFormatting>
  <conditionalFormatting sqref="U37">
    <cfRule type="cellIs" dxfId="141" priority="61" operator="equal">
      <formula>"No"</formula>
    </cfRule>
    <cfRule type="cellIs" dxfId="140" priority="62" operator="equal">
      <formula>"Yes"</formula>
    </cfRule>
  </conditionalFormatting>
  <conditionalFormatting sqref="J37">
    <cfRule type="cellIs" dxfId="139" priority="59" operator="equal">
      <formula>"No"</formula>
    </cfRule>
    <cfRule type="cellIs" dxfId="138" priority="60" operator="equal">
      <formula>"Yes"</formula>
    </cfRule>
  </conditionalFormatting>
  <conditionalFormatting sqref="J37">
    <cfRule type="cellIs" dxfId="137" priority="57" operator="equal">
      <formula>"No"</formula>
    </cfRule>
    <cfRule type="cellIs" dxfId="136" priority="58" operator="equal">
      <formula>"Yes"</formula>
    </cfRule>
  </conditionalFormatting>
  <conditionalFormatting sqref="H37:I37">
    <cfRule type="cellIs" dxfId="135" priority="55" operator="equal">
      <formula>"No"</formula>
    </cfRule>
    <cfRule type="cellIs" dxfId="134" priority="56" operator="equal">
      <formula>"Yes"</formula>
    </cfRule>
  </conditionalFormatting>
  <conditionalFormatting sqref="H37:I37">
    <cfRule type="cellIs" dxfId="133" priority="53" operator="equal">
      <formula>"No"</formula>
    </cfRule>
    <cfRule type="cellIs" dxfId="132" priority="54" operator="equal">
      <formula>"Yes"</formula>
    </cfRule>
  </conditionalFormatting>
  <conditionalFormatting sqref="S37:T37">
    <cfRule type="cellIs" dxfId="131" priority="51" operator="equal">
      <formula>"No"</formula>
    </cfRule>
    <cfRule type="cellIs" dxfId="130" priority="52" operator="equal">
      <formula>"Yes"</formula>
    </cfRule>
  </conditionalFormatting>
  <conditionalFormatting sqref="N37:Q37">
    <cfRule type="cellIs" dxfId="129" priority="49" operator="equal">
      <formula>"No"</formula>
    </cfRule>
    <cfRule type="cellIs" dxfId="128" priority="50" operator="equal">
      <formula>"Yes"</formula>
    </cfRule>
  </conditionalFormatting>
  <conditionalFormatting sqref="P37">
    <cfRule type="cellIs" dxfId="127" priority="47" operator="equal">
      <formula>1</formula>
    </cfRule>
    <cfRule type="cellIs" dxfId="126" priority="48" operator="equal">
      <formula>20</formula>
    </cfRule>
  </conditionalFormatting>
  <conditionalFormatting sqref="A4 L4:R4 V4:X4">
    <cfRule type="cellIs" dxfId="125" priority="45" operator="equal">
      <formula>"No"</formula>
    </cfRule>
    <cfRule type="cellIs" dxfId="124" priority="46" operator="equal">
      <formula>"Yes"</formula>
    </cfRule>
  </conditionalFormatting>
  <conditionalFormatting sqref="E4 P4">
    <cfRule type="cellIs" dxfId="123" priority="43" operator="equal">
      <formula>1</formula>
    </cfRule>
    <cfRule type="cellIs" dxfId="122" priority="44" operator="equal">
      <formula>20</formula>
    </cfRule>
  </conditionalFormatting>
  <conditionalFormatting sqref="B4:G4 K4">
    <cfRule type="cellIs" dxfId="121" priority="41" operator="equal">
      <formula>"No"</formula>
    </cfRule>
    <cfRule type="cellIs" dxfId="120" priority="42" operator="equal">
      <formula>"Yes"</formula>
    </cfRule>
  </conditionalFormatting>
  <conditionalFormatting sqref="U4">
    <cfRule type="cellIs" dxfId="119" priority="39" operator="equal">
      <formula>"No"</formula>
    </cfRule>
    <cfRule type="cellIs" dxfId="118" priority="40" operator="equal">
      <formula>"Yes"</formula>
    </cfRule>
  </conditionalFormatting>
  <conditionalFormatting sqref="J4">
    <cfRule type="cellIs" dxfId="117" priority="37" operator="equal">
      <formula>"No"</formula>
    </cfRule>
    <cfRule type="cellIs" dxfId="116" priority="38" operator="equal">
      <formula>"Yes"</formula>
    </cfRule>
  </conditionalFormatting>
  <conditionalFormatting sqref="H4:I4">
    <cfRule type="cellIs" dxfId="115" priority="35" operator="equal">
      <formula>"No"</formula>
    </cfRule>
    <cfRule type="cellIs" dxfId="114" priority="36" operator="equal">
      <formula>"Yes"</formula>
    </cfRule>
  </conditionalFormatting>
  <conditionalFormatting sqref="S4:T4">
    <cfRule type="cellIs" dxfId="113" priority="33" operator="equal">
      <formula>"No"</formula>
    </cfRule>
    <cfRule type="cellIs" dxfId="112" priority="34" operator="equal">
      <formula>"Yes"</formula>
    </cfRule>
  </conditionalFormatting>
  <conditionalFormatting sqref="N3:Q3">
    <cfRule type="cellIs" dxfId="111" priority="31" operator="equal">
      <formula>"No"</formula>
    </cfRule>
    <cfRule type="cellIs" dxfId="110" priority="32" operator="equal">
      <formula>"Yes"</formula>
    </cfRule>
  </conditionalFormatting>
  <conditionalFormatting sqref="P3">
    <cfRule type="cellIs" dxfId="109" priority="29" operator="equal">
      <formula>1</formula>
    </cfRule>
    <cfRule type="cellIs" dxfId="108" priority="30" operator="equal">
      <formula>20</formula>
    </cfRule>
  </conditionalFormatting>
  <conditionalFormatting sqref="W2">
    <cfRule type="cellIs" dxfId="107" priority="27" operator="equal">
      <formula>"No"</formula>
    </cfRule>
    <cfRule type="cellIs" dxfId="106" priority="28" operator="equal">
      <formula>"Yes"</formula>
    </cfRule>
  </conditionalFormatting>
  <conditionalFormatting sqref="X1:X2">
    <cfRule type="cellIs" dxfId="105" priority="25" operator="equal">
      <formula>"No"</formula>
    </cfRule>
    <cfRule type="cellIs" dxfId="104" priority="26" operator="equal">
      <formula>"Yes"</formula>
    </cfRule>
  </conditionalFormatting>
  <conditionalFormatting sqref="W1">
    <cfRule type="cellIs" dxfId="103" priority="23" operator="equal">
      <formula>"No"</formula>
    </cfRule>
    <cfRule type="cellIs" dxfId="102" priority="24" operator="equal">
      <formula>"Yes"</formula>
    </cfRule>
  </conditionalFormatting>
  <conditionalFormatting sqref="K2">
    <cfRule type="cellIs" dxfId="101" priority="21" operator="equal">
      <formula>"No"</formula>
    </cfRule>
    <cfRule type="cellIs" dxfId="100" priority="22" operator="equal">
      <formula>"Yes"</formula>
    </cfRule>
  </conditionalFormatting>
  <conditionalFormatting sqref="K1">
    <cfRule type="cellIs" dxfId="99" priority="19" operator="equal">
      <formula>"No"</formula>
    </cfRule>
    <cfRule type="cellIs" dxfId="98" priority="20" operator="equal">
      <formula>"Yes"</formula>
    </cfRule>
  </conditionalFormatting>
  <conditionalFormatting sqref="F37">
    <cfRule type="cellIs" dxfId="97" priority="17" operator="equal">
      <formula>"No"</formula>
    </cfRule>
    <cfRule type="cellIs" dxfId="96" priority="18" operator="equal">
      <formula>"Yes"</formula>
    </cfRule>
  </conditionalFormatting>
  <conditionalFormatting sqref="F37">
    <cfRule type="cellIs" dxfId="95" priority="15" operator="equal">
      <formula>"No"</formula>
    </cfRule>
    <cfRule type="cellIs" dxfId="94" priority="16" operator="equal">
      <formula>"Yes"</formula>
    </cfRule>
  </conditionalFormatting>
  <conditionalFormatting sqref="A20:B20">
    <cfRule type="cellIs" dxfId="93" priority="13" operator="equal">
      <formula>"No"</formula>
    </cfRule>
    <cfRule type="cellIs" dxfId="92" priority="14" operator="equal">
      <formula>"Yes"</formula>
    </cfRule>
  </conditionalFormatting>
  <conditionalFormatting sqref="C20:G20 V20:X20 K20:R20">
    <cfRule type="cellIs" dxfId="91" priority="11" operator="equal">
      <formula>"No"</formula>
    </cfRule>
    <cfRule type="cellIs" dxfId="90" priority="12" operator="equal">
      <formula>"Yes"</formula>
    </cfRule>
  </conditionalFormatting>
  <conditionalFormatting sqref="E20 P20">
    <cfRule type="cellIs" dxfId="89" priority="9" operator="equal">
      <formula>1</formula>
    </cfRule>
    <cfRule type="cellIs" dxfId="88" priority="10" operator="equal">
      <formula>20</formula>
    </cfRule>
  </conditionalFormatting>
  <conditionalFormatting sqref="U20">
    <cfRule type="cellIs" dxfId="87" priority="7" operator="equal">
      <formula>"No"</formula>
    </cfRule>
    <cfRule type="cellIs" dxfId="86" priority="8" operator="equal">
      <formula>"Yes"</formula>
    </cfRule>
  </conditionalFormatting>
  <conditionalFormatting sqref="J20">
    <cfRule type="cellIs" dxfId="85" priority="5" operator="equal">
      <formula>"No"</formula>
    </cfRule>
    <cfRule type="cellIs" dxfId="84" priority="6" operator="equal">
      <formula>"Yes"</formula>
    </cfRule>
  </conditionalFormatting>
  <conditionalFormatting sqref="H20:I20">
    <cfRule type="cellIs" dxfId="83" priority="3" operator="equal">
      <formula>"No"</formula>
    </cfRule>
    <cfRule type="cellIs" dxfId="82" priority="4" operator="equal">
      <formula>"Yes"</formula>
    </cfRule>
  </conditionalFormatting>
  <conditionalFormatting sqref="S20:T20">
    <cfRule type="cellIs" dxfId="81" priority="1" operator="equal">
      <formula>"No"</formula>
    </cfRule>
    <cfRule type="cellIs" dxfId="80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3.375" defaultRowHeight="15.75" x14ac:dyDescent="0.25"/>
  <cols>
    <col min="1" max="1" width="11.25" style="4" bestFit="1" customWidth="1"/>
    <col min="2" max="2" width="5" style="4" bestFit="1" customWidth="1"/>
    <col min="3" max="3" width="8.875" style="4" bestFit="1" customWidth="1"/>
    <col min="4" max="4" width="6.125" style="4" bestFit="1" customWidth="1"/>
    <col min="5" max="5" width="3.875" style="4" bestFit="1" customWidth="1"/>
    <col min="6" max="6" width="5.25" style="4" bestFit="1" customWidth="1"/>
    <col min="7" max="9" width="3.875" style="4" bestFit="1" customWidth="1"/>
    <col min="10" max="10" width="3.375" style="4" bestFit="1" customWidth="1"/>
    <col min="11" max="11" width="9.375" style="72" bestFit="1" customWidth="1"/>
    <col min="12" max="12" width="6.125" style="4" bestFit="1" customWidth="1"/>
    <col min="13" max="13" width="3.875" style="4" bestFit="1" customWidth="1"/>
    <col min="14" max="14" width="5.25" style="4" bestFit="1" customWidth="1"/>
    <col min="15" max="18" width="3.375" style="4" bestFit="1" customWidth="1"/>
    <col min="19" max="16384" width="3.375" style="4"/>
  </cols>
  <sheetData>
    <row r="1" spans="1:18" s="1" customFormat="1" x14ac:dyDescent="0.25">
      <c r="B1" s="6"/>
      <c r="C1" s="6"/>
      <c r="K1" s="70"/>
    </row>
    <row r="2" spans="1:18" s="1" customFormat="1" x14ac:dyDescent="0.25">
      <c r="A2" s="2" t="s">
        <v>11</v>
      </c>
      <c r="B2" s="2" t="s">
        <v>5</v>
      </c>
      <c r="C2" s="2" t="s">
        <v>8</v>
      </c>
      <c r="D2" s="2" t="s">
        <v>9</v>
      </c>
      <c r="E2" s="2" t="s">
        <v>6</v>
      </c>
      <c r="F2" s="2" t="s">
        <v>7</v>
      </c>
      <c r="G2" s="2">
        <v>14</v>
      </c>
      <c r="H2" s="2">
        <v>18</v>
      </c>
      <c r="I2" s="2">
        <v>19</v>
      </c>
      <c r="J2" s="2">
        <v>24</v>
      </c>
      <c r="K2" s="71" t="s">
        <v>10</v>
      </c>
      <c r="L2" s="2" t="s">
        <v>9</v>
      </c>
      <c r="M2" s="2" t="s">
        <v>6</v>
      </c>
      <c r="N2" s="2" t="s">
        <v>7</v>
      </c>
      <c r="O2" s="2">
        <v>14</v>
      </c>
      <c r="P2" s="2">
        <v>18</v>
      </c>
      <c r="Q2" s="2">
        <v>19</v>
      </c>
      <c r="R2" s="2">
        <v>24</v>
      </c>
    </row>
    <row r="3" spans="1:18" x14ac:dyDescent="0.25">
      <c r="A3" s="68" t="s">
        <v>14</v>
      </c>
      <c r="B3" s="4">
        <v>6</v>
      </c>
      <c r="C3" s="4">
        <v>2</v>
      </c>
      <c r="D3" s="4">
        <v>1</v>
      </c>
      <c r="E3" s="4">
        <f t="shared" ref="E3:E11" ca="1" si="0">RANDBETWEEN(1,20)</f>
        <v>6</v>
      </c>
      <c r="F3" s="4">
        <f t="shared" ref="F3:F11" ca="1" si="1">SUM(B3:E3)</f>
        <v>15</v>
      </c>
      <c r="G3" s="4" t="str">
        <f t="shared" ref="G3:J11" ca="1" si="2">IF($F3&gt;G$2-1,"Yes","No")</f>
        <v>Yes</v>
      </c>
      <c r="H3" s="4" t="str">
        <f t="shared" ca="1" si="2"/>
        <v>No</v>
      </c>
      <c r="I3" s="4" t="str">
        <f t="shared" ca="1" si="2"/>
        <v>No</v>
      </c>
      <c r="J3" s="4" t="str">
        <f t="shared" ca="1" si="2"/>
        <v>No</v>
      </c>
      <c r="K3" s="72">
        <v>0</v>
      </c>
      <c r="L3" s="4">
        <v>0</v>
      </c>
      <c r="M3" s="4">
        <f t="shared" ref="M3:M10" ca="1" si="3">RANDBETWEEN(1,20)</f>
        <v>17</v>
      </c>
      <c r="N3" s="4">
        <f t="shared" ref="N3:N10" ca="1" si="4">SUM(B3,K3:M3)</f>
        <v>23</v>
      </c>
      <c r="O3" s="4" t="str">
        <f t="shared" ref="O3:R11" ca="1" si="5">IF($N3&gt;O$2-1,"Yes","No")</f>
        <v>Yes</v>
      </c>
      <c r="P3" s="4" t="str">
        <f t="shared" ca="1" si="5"/>
        <v>Yes</v>
      </c>
      <c r="Q3" s="4" t="str">
        <f t="shared" ca="1" si="5"/>
        <v>Yes</v>
      </c>
      <c r="R3" s="4" t="str">
        <f t="shared" ca="1" si="5"/>
        <v>No</v>
      </c>
    </row>
    <row r="4" spans="1:18" x14ac:dyDescent="0.25">
      <c r="A4" s="68" t="s">
        <v>14</v>
      </c>
      <c r="B4" s="4">
        <v>6</v>
      </c>
      <c r="C4" s="4">
        <v>2</v>
      </c>
      <c r="D4" s="4">
        <v>0</v>
      </c>
      <c r="E4" s="4">
        <f t="shared" ca="1" si="0"/>
        <v>16</v>
      </c>
      <c r="F4" s="4">
        <f t="shared" ca="1" si="1"/>
        <v>24</v>
      </c>
      <c r="G4" s="4" t="str">
        <f t="shared" ca="1" si="2"/>
        <v>Yes</v>
      </c>
      <c r="H4" s="4" t="str">
        <f t="shared" ca="1" si="2"/>
        <v>Yes</v>
      </c>
      <c r="I4" s="4" t="str">
        <f t="shared" ca="1" si="2"/>
        <v>Yes</v>
      </c>
      <c r="J4" s="4" t="str">
        <f t="shared" ca="1" si="2"/>
        <v>Yes</v>
      </c>
      <c r="K4" s="72">
        <v>0</v>
      </c>
      <c r="L4" s="4">
        <v>0</v>
      </c>
      <c r="M4" s="4">
        <f t="shared" ca="1" si="3"/>
        <v>18</v>
      </c>
      <c r="N4" s="4">
        <f t="shared" ca="1" si="4"/>
        <v>24</v>
      </c>
      <c r="O4" s="4" t="str">
        <f t="shared" ca="1" si="5"/>
        <v>Yes</v>
      </c>
      <c r="P4" s="4" t="str">
        <f t="shared" ca="1" si="5"/>
        <v>Yes</v>
      </c>
      <c r="Q4" s="4" t="str">
        <f t="shared" ca="1" si="5"/>
        <v>Yes</v>
      </c>
      <c r="R4" s="4" t="str">
        <f t="shared" ca="1" si="5"/>
        <v>Yes</v>
      </c>
    </row>
    <row r="5" spans="1:18" x14ac:dyDescent="0.25">
      <c r="A5" s="68" t="s">
        <v>15</v>
      </c>
      <c r="B5" s="4">
        <v>6</v>
      </c>
      <c r="C5" s="4">
        <v>1</v>
      </c>
      <c r="D5" s="4">
        <v>1</v>
      </c>
      <c r="E5" s="4">
        <f t="shared" ca="1" si="0"/>
        <v>6</v>
      </c>
      <c r="F5" s="4">
        <f t="shared" ca="1" si="1"/>
        <v>14</v>
      </c>
      <c r="G5" s="4" t="str">
        <f t="shared" ca="1" si="2"/>
        <v>Yes</v>
      </c>
      <c r="H5" s="4" t="str">
        <f t="shared" ca="1" si="2"/>
        <v>No</v>
      </c>
      <c r="I5" s="4" t="str">
        <f t="shared" ca="1" si="2"/>
        <v>No</v>
      </c>
      <c r="J5" s="4" t="str">
        <f t="shared" ca="1" si="2"/>
        <v>No</v>
      </c>
      <c r="K5" s="72">
        <v>2</v>
      </c>
      <c r="L5" s="4">
        <v>1</v>
      </c>
      <c r="M5" s="4">
        <f t="shared" ca="1" si="3"/>
        <v>13</v>
      </c>
      <c r="N5" s="4">
        <f t="shared" ca="1" si="4"/>
        <v>22</v>
      </c>
      <c r="O5" s="4" t="str">
        <f t="shared" ca="1" si="5"/>
        <v>Yes</v>
      </c>
      <c r="P5" s="4" t="str">
        <f t="shared" ca="1" si="5"/>
        <v>Yes</v>
      </c>
      <c r="Q5" s="4" t="str">
        <f t="shared" ca="1" si="5"/>
        <v>Yes</v>
      </c>
      <c r="R5" s="4" t="str">
        <f t="shared" ca="1" si="5"/>
        <v>No</v>
      </c>
    </row>
    <row r="6" spans="1:18" x14ac:dyDescent="0.25">
      <c r="A6" s="68" t="s">
        <v>15</v>
      </c>
      <c r="B6" s="4">
        <v>6</v>
      </c>
      <c r="C6" s="4">
        <v>1</v>
      </c>
      <c r="D6" s="4">
        <v>0</v>
      </c>
      <c r="E6" s="4">
        <f t="shared" ca="1" si="0"/>
        <v>6</v>
      </c>
      <c r="F6" s="4">
        <f t="shared" ca="1" si="1"/>
        <v>13</v>
      </c>
      <c r="G6" s="4" t="str">
        <f t="shared" ca="1" si="2"/>
        <v>No</v>
      </c>
      <c r="H6" s="4" t="str">
        <f t="shared" ca="1" si="2"/>
        <v>No</v>
      </c>
      <c r="I6" s="4" t="str">
        <f t="shared" ca="1" si="2"/>
        <v>No</v>
      </c>
      <c r="J6" s="4" t="str">
        <f t="shared" ca="1" si="2"/>
        <v>No</v>
      </c>
      <c r="K6" s="72">
        <v>2</v>
      </c>
      <c r="L6" s="4">
        <v>1</v>
      </c>
      <c r="M6" s="4">
        <f t="shared" ca="1" si="3"/>
        <v>13</v>
      </c>
      <c r="N6" s="4">
        <f t="shared" ca="1" si="4"/>
        <v>22</v>
      </c>
      <c r="O6" s="4" t="str">
        <f t="shared" ca="1" si="5"/>
        <v>Yes</v>
      </c>
      <c r="P6" s="4" t="str">
        <f t="shared" ca="1" si="5"/>
        <v>Yes</v>
      </c>
      <c r="Q6" s="4" t="str">
        <f t="shared" ca="1" si="5"/>
        <v>Yes</v>
      </c>
      <c r="R6" s="4" t="str">
        <f t="shared" ca="1" si="5"/>
        <v>No</v>
      </c>
    </row>
    <row r="7" spans="1:18" x14ac:dyDescent="0.25">
      <c r="A7" s="68" t="s">
        <v>17</v>
      </c>
      <c r="B7" s="4">
        <v>1</v>
      </c>
      <c r="C7" s="4">
        <v>0</v>
      </c>
      <c r="D7" s="4">
        <v>1</v>
      </c>
      <c r="E7" s="4">
        <f t="shared" ca="1" si="0"/>
        <v>5</v>
      </c>
      <c r="F7" s="4">
        <f t="shared" ca="1" si="1"/>
        <v>7</v>
      </c>
      <c r="G7" s="4" t="str">
        <f t="shared" ca="1" si="2"/>
        <v>No</v>
      </c>
      <c r="H7" s="4" t="str">
        <f t="shared" ca="1" si="2"/>
        <v>No</v>
      </c>
      <c r="I7" s="4" t="str">
        <f t="shared" ca="1" si="2"/>
        <v>No</v>
      </c>
      <c r="J7" s="4" t="str">
        <f t="shared" ca="1" si="2"/>
        <v>No</v>
      </c>
      <c r="K7" s="72">
        <v>2</v>
      </c>
      <c r="L7" s="4">
        <v>0</v>
      </c>
      <c r="M7" s="4">
        <f t="shared" ca="1" si="3"/>
        <v>8</v>
      </c>
      <c r="N7" s="4">
        <f t="shared" ca="1" si="4"/>
        <v>11</v>
      </c>
      <c r="O7" s="4" t="str">
        <f t="shared" ca="1" si="5"/>
        <v>No</v>
      </c>
      <c r="P7" s="4" t="str">
        <f t="shared" ca="1" si="5"/>
        <v>No</v>
      </c>
      <c r="Q7" s="4" t="str">
        <f t="shared" ca="1" si="5"/>
        <v>No</v>
      </c>
      <c r="R7" s="4" t="str">
        <f t="shared" ca="1" si="5"/>
        <v>No</v>
      </c>
    </row>
    <row r="8" spans="1:18" x14ac:dyDescent="0.25">
      <c r="A8" s="68" t="s">
        <v>19</v>
      </c>
      <c r="B8" s="4">
        <v>2</v>
      </c>
      <c r="C8" s="4">
        <v>2</v>
      </c>
      <c r="D8" s="4">
        <v>1</v>
      </c>
      <c r="E8" s="4">
        <f t="shared" ca="1" si="0"/>
        <v>2</v>
      </c>
      <c r="F8" s="4">
        <f t="shared" ca="1" si="1"/>
        <v>7</v>
      </c>
      <c r="G8" s="4" t="str">
        <f t="shared" ca="1" si="2"/>
        <v>No</v>
      </c>
      <c r="H8" s="4" t="str">
        <f t="shared" ca="1" si="2"/>
        <v>No</v>
      </c>
      <c r="I8" s="4" t="str">
        <f t="shared" ca="1" si="2"/>
        <v>No</v>
      </c>
      <c r="J8" s="4" t="str">
        <f t="shared" ca="1" si="2"/>
        <v>No</v>
      </c>
      <c r="K8" s="72">
        <v>1</v>
      </c>
      <c r="L8" s="4">
        <v>0</v>
      </c>
      <c r="M8" s="4">
        <f t="shared" ca="1" si="3"/>
        <v>3</v>
      </c>
      <c r="N8" s="4">
        <f t="shared" ca="1" si="4"/>
        <v>6</v>
      </c>
      <c r="O8" s="4" t="str">
        <f t="shared" ca="1" si="5"/>
        <v>No</v>
      </c>
      <c r="P8" s="4" t="str">
        <f t="shared" ca="1" si="5"/>
        <v>No</v>
      </c>
      <c r="Q8" s="4" t="str">
        <f t="shared" ca="1" si="5"/>
        <v>No</v>
      </c>
      <c r="R8" s="4" t="str">
        <f t="shared" ca="1" si="5"/>
        <v>No</v>
      </c>
    </row>
    <row r="9" spans="1:18" x14ac:dyDescent="0.25">
      <c r="A9" s="68" t="s">
        <v>16</v>
      </c>
      <c r="B9" s="4">
        <v>1</v>
      </c>
      <c r="C9" s="4">
        <v>2</v>
      </c>
      <c r="D9" s="4">
        <v>1</v>
      </c>
      <c r="E9" s="4">
        <f t="shared" ca="1" si="0"/>
        <v>6</v>
      </c>
      <c r="F9" s="4">
        <f t="shared" ca="1" si="1"/>
        <v>10</v>
      </c>
      <c r="G9" s="4" t="str">
        <f t="shared" ca="1" si="2"/>
        <v>No</v>
      </c>
      <c r="H9" s="4" t="str">
        <f t="shared" ca="1" si="2"/>
        <v>No</v>
      </c>
      <c r="I9" s="4" t="str">
        <f t="shared" ca="1" si="2"/>
        <v>No</v>
      </c>
      <c r="J9" s="4" t="str">
        <f t="shared" ca="1" si="2"/>
        <v>No</v>
      </c>
      <c r="K9" s="72">
        <v>3</v>
      </c>
      <c r="L9" s="4">
        <v>0</v>
      </c>
      <c r="M9" s="4">
        <f t="shared" ca="1" si="3"/>
        <v>7</v>
      </c>
      <c r="N9" s="4">
        <f t="shared" ca="1" si="4"/>
        <v>11</v>
      </c>
      <c r="O9" s="4" t="str">
        <f t="shared" ca="1" si="5"/>
        <v>No</v>
      </c>
      <c r="P9" s="4" t="str">
        <f t="shared" ca="1" si="5"/>
        <v>No</v>
      </c>
      <c r="Q9" s="4" t="str">
        <f t="shared" ca="1" si="5"/>
        <v>No</v>
      </c>
      <c r="R9" s="4" t="str">
        <f t="shared" ca="1" si="5"/>
        <v>No</v>
      </c>
    </row>
    <row r="10" spans="1:18" x14ac:dyDescent="0.25">
      <c r="A10" s="68" t="s">
        <v>18</v>
      </c>
      <c r="B10" s="4">
        <v>1</v>
      </c>
      <c r="C10" s="4">
        <v>0</v>
      </c>
      <c r="D10" s="4">
        <v>0</v>
      </c>
      <c r="E10" s="4">
        <f t="shared" ca="1" si="0"/>
        <v>5</v>
      </c>
      <c r="F10" s="4">
        <f t="shared" ca="1" si="1"/>
        <v>6</v>
      </c>
      <c r="G10" s="4" t="str">
        <f t="shared" ca="1" si="2"/>
        <v>No</v>
      </c>
      <c r="H10" s="4" t="str">
        <f t="shared" ca="1" si="2"/>
        <v>No</v>
      </c>
      <c r="I10" s="4" t="str">
        <f t="shared" ca="1" si="2"/>
        <v>No</v>
      </c>
      <c r="J10" s="4" t="str">
        <f t="shared" ca="1" si="2"/>
        <v>No</v>
      </c>
      <c r="K10" s="72">
        <v>2</v>
      </c>
      <c r="L10" s="4">
        <v>0</v>
      </c>
      <c r="M10" s="4">
        <f t="shared" ca="1" si="3"/>
        <v>8</v>
      </c>
      <c r="N10" s="4">
        <f t="shared" ca="1" si="4"/>
        <v>11</v>
      </c>
      <c r="O10" s="4" t="str">
        <f t="shared" ca="1" si="5"/>
        <v>No</v>
      </c>
      <c r="P10" s="4" t="str">
        <f t="shared" ca="1" si="5"/>
        <v>No</v>
      </c>
      <c r="Q10" s="4" t="str">
        <f t="shared" ca="1" si="5"/>
        <v>No</v>
      </c>
      <c r="R10" s="4" t="str">
        <f t="shared" ca="1" si="5"/>
        <v>No</v>
      </c>
    </row>
    <row r="11" spans="1:18" x14ac:dyDescent="0.25">
      <c r="A11" s="68" t="s">
        <v>112</v>
      </c>
      <c r="B11" s="4">
        <v>1</v>
      </c>
      <c r="C11" s="4">
        <v>0</v>
      </c>
      <c r="D11" s="4">
        <v>0</v>
      </c>
      <c r="E11" s="4">
        <f t="shared" ca="1" si="0"/>
        <v>2</v>
      </c>
      <c r="F11" s="4">
        <f t="shared" ca="1" si="1"/>
        <v>3</v>
      </c>
      <c r="G11" s="4" t="str">
        <f t="shared" ca="1" si="2"/>
        <v>No</v>
      </c>
      <c r="H11" s="4" t="str">
        <f t="shared" ca="1" si="2"/>
        <v>No</v>
      </c>
      <c r="I11" s="4" t="str">
        <f t="shared" ca="1" si="2"/>
        <v>No</v>
      </c>
      <c r="J11" s="4" t="str">
        <f t="shared" ca="1" si="2"/>
        <v>No</v>
      </c>
      <c r="K11" s="73"/>
      <c r="L11" s="67"/>
      <c r="M11" s="67"/>
      <c r="N11" s="67"/>
      <c r="O11" s="4" t="str">
        <f t="shared" si="5"/>
        <v>No</v>
      </c>
      <c r="P11" s="4" t="str">
        <f t="shared" si="5"/>
        <v>No</v>
      </c>
      <c r="Q11" s="4" t="str">
        <f t="shared" si="5"/>
        <v>No</v>
      </c>
      <c r="R11" s="4" t="str">
        <f t="shared" si="5"/>
        <v>No</v>
      </c>
    </row>
  </sheetData>
  <conditionalFormatting sqref="B6:F6 A5:F5 A1:H4 G5:H6 A7:H11 J5:J11 O5:Q11 T1:XFD11 R1:R11 I1:I11 J1:O2 J3:Q4 K7:N11 A12:XFD1048576">
    <cfRule type="cellIs" dxfId="79" priority="49" operator="equal">
      <formula>"No"</formula>
    </cfRule>
    <cfRule type="cellIs" dxfId="78" priority="50" operator="equal">
      <formula>"Yes"</formula>
    </cfRule>
  </conditionalFormatting>
  <conditionalFormatting sqref="M1:M4 M7:M1048576 E1:E1048576">
    <cfRule type="cellIs" dxfId="77" priority="47" operator="equal">
      <formula>1</formula>
    </cfRule>
    <cfRule type="cellIs" dxfId="76" priority="48" operator="equal">
      <formula>20</formula>
    </cfRule>
  </conditionalFormatting>
  <conditionalFormatting sqref="A6">
    <cfRule type="cellIs" dxfId="75" priority="45" operator="equal">
      <formula>"No"</formula>
    </cfRule>
    <cfRule type="cellIs" dxfId="74" priority="46" operator="equal">
      <formula>"Yes"</formula>
    </cfRule>
  </conditionalFormatting>
  <conditionalFormatting sqref="K5:N6">
    <cfRule type="cellIs" dxfId="73" priority="43" operator="equal">
      <formula>"No"</formula>
    </cfRule>
    <cfRule type="cellIs" dxfId="72" priority="44" operator="equal">
      <formula>"Yes"</formula>
    </cfRule>
  </conditionalFormatting>
  <conditionalFormatting sqref="M5:M6">
    <cfRule type="cellIs" dxfId="71" priority="41" operator="equal">
      <formula>1</formula>
    </cfRule>
    <cfRule type="cellIs" dxfId="70" priority="42" operator="equal">
      <formula>20</formula>
    </cfRule>
  </conditionalFormatting>
  <conditionalFormatting sqref="P1:P2">
    <cfRule type="cellIs" dxfId="69" priority="33" operator="equal">
      <formula>"No"</formula>
    </cfRule>
    <cfRule type="cellIs" dxfId="68" priority="34" operator="equal">
      <formula>"Yes"</formula>
    </cfRule>
  </conditionalFormatting>
  <conditionalFormatting sqref="Q1:Q2">
    <cfRule type="cellIs" dxfId="67" priority="31" operator="equal">
      <formula>"No"</formula>
    </cfRule>
    <cfRule type="cellIs" dxfId="66" priority="3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zoomScaleNormal="100" workbookViewId="0"/>
  </sheetViews>
  <sheetFormatPr defaultColWidth="3.375" defaultRowHeight="15.75" x14ac:dyDescent="0.25"/>
  <cols>
    <col min="1" max="1" width="9.25" style="4" bestFit="1" customWidth="1"/>
    <col min="2" max="2" width="5" style="4" bestFit="1" customWidth="1"/>
    <col min="3" max="3" width="8.875" style="4" bestFit="1" customWidth="1"/>
    <col min="4" max="4" width="6.125" style="4" bestFit="1" customWidth="1"/>
    <col min="5" max="5" width="3.875" style="4" bestFit="1" customWidth="1"/>
    <col min="6" max="6" width="5.25" style="4" bestFit="1" customWidth="1"/>
    <col min="7" max="7" width="5.5" style="4" bestFit="1" customWidth="1"/>
    <col min="8" max="8" width="8" style="4" customWidth="1"/>
    <col min="9" max="9" width="8.375" style="4" bestFit="1" customWidth="1"/>
    <col min="10" max="10" width="5" style="4" bestFit="1" customWidth="1"/>
    <col min="11" max="11" width="6.625" style="4" bestFit="1" customWidth="1"/>
    <col min="12" max="12" width="8.25" style="4" bestFit="1" customWidth="1"/>
    <col min="13" max="13" width="6.25" style="4" bestFit="1" customWidth="1"/>
    <col min="14" max="14" width="9.375" style="72" bestFit="1" customWidth="1"/>
    <col min="15" max="15" width="6.125" style="4" bestFit="1" customWidth="1"/>
    <col min="16" max="16" width="3.875" style="4" bestFit="1" customWidth="1"/>
    <col min="17" max="17" width="5.25" style="4" bestFit="1" customWidth="1"/>
    <col min="18" max="18" width="5.5" style="4" bestFit="1" customWidth="1"/>
    <col min="19" max="19" width="8" style="4" customWidth="1"/>
    <col min="20" max="20" width="8.375" style="4" bestFit="1" customWidth="1"/>
    <col min="21" max="21" width="5" style="4" bestFit="1" customWidth="1"/>
    <col min="22" max="22" width="6.625" style="4" bestFit="1" customWidth="1"/>
    <col min="23" max="23" width="8.25" style="4" bestFit="1" customWidth="1"/>
    <col min="24" max="24" width="6.25" style="4" bestFit="1" customWidth="1"/>
    <col min="25" max="16384" width="3.375" style="4"/>
  </cols>
  <sheetData>
    <row r="1" spans="1:24" s="1" customFormat="1" x14ac:dyDescent="0.25">
      <c r="B1" s="6"/>
      <c r="C1" s="6"/>
      <c r="G1" s="1" t="s">
        <v>105</v>
      </c>
      <c r="H1" s="1" t="s">
        <v>97</v>
      </c>
      <c r="I1" s="1" t="s">
        <v>102</v>
      </c>
      <c r="J1" s="1" t="s">
        <v>106</v>
      </c>
      <c r="K1" s="1" t="s">
        <v>148</v>
      </c>
      <c r="L1" s="1" t="s">
        <v>98</v>
      </c>
      <c r="M1" s="1" t="s">
        <v>58</v>
      </c>
      <c r="N1" s="70"/>
      <c r="R1" s="1" t="s">
        <v>105</v>
      </c>
      <c r="S1" s="1" t="s">
        <v>97</v>
      </c>
      <c r="T1" s="1" t="s">
        <v>102</v>
      </c>
      <c r="U1" s="1" t="s">
        <v>106</v>
      </c>
      <c r="V1" s="1" t="s">
        <v>148</v>
      </c>
      <c r="W1" s="1" t="s">
        <v>98</v>
      </c>
      <c r="X1" s="1" t="s">
        <v>58</v>
      </c>
    </row>
    <row r="2" spans="1:24" s="1" customFormat="1" x14ac:dyDescent="0.25">
      <c r="A2" s="2" t="s">
        <v>11</v>
      </c>
      <c r="B2" s="2" t="s">
        <v>5</v>
      </c>
      <c r="C2" s="2" t="s">
        <v>8</v>
      </c>
      <c r="D2" s="2" t="s">
        <v>9</v>
      </c>
      <c r="E2" s="2" t="s">
        <v>6</v>
      </c>
      <c r="F2" s="2" t="s">
        <v>7</v>
      </c>
      <c r="G2" s="2">
        <v>12</v>
      </c>
      <c r="H2" s="2">
        <v>14</v>
      </c>
      <c r="I2" s="2">
        <v>15</v>
      </c>
      <c r="J2" s="2">
        <v>16</v>
      </c>
      <c r="K2" s="2">
        <v>17</v>
      </c>
      <c r="L2" s="2">
        <v>18</v>
      </c>
      <c r="M2" s="2">
        <v>24</v>
      </c>
      <c r="N2" s="71" t="s">
        <v>10</v>
      </c>
      <c r="O2" s="2" t="s">
        <v>9</v>
      </c>
      <c r="P2" s="2" t="s">
        <v>6</v>
      </c>
      <c r="Q2" s="2" t="s">
        <v>7</v>
      </c>
      <c r="R2" s="2">
        <v>12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24</v>
      </c>
    </row>
    <row r="3" spans="1:24" x14ac:dyDescent="0.25">
      <c r="A3" s="68" t="s">
        <v>108</v>
      </c>
      <c r="B3" s="4">
        <v>0</v>
      </c>
      <c r="C3" s="4">
        <v>-1</v>
      </c>
      <c r="D3" s="4">
        <v>0</v>
      </c>
      <c r="E3" s="4">
        <f t="shared" ref="E3:E14" ca="1" si="0">RANDBETWEEN(1,20)</f>
        <v>16</v>
      </c>
      <c r="F3" s="4">
        <f t="shared" ref="F3:F14" ca="1" si="1">SUM(B3:E3)</f>
        <v>15</v>
      </c>
      <c r="G3" s="4" t="str">
        <f t="shared" ref="G3:M14" ca="1" si="2">IF($F3&gt;G$2-1,"Yes","No")</f>
        <v>Yes</v>
      </c>
      <c r="H3" s="4" t="str">
        <f t="shared" ca="1" si="2"/>
        <v>Yes</v>
      </c>
      <c r="I3" s="4" t="str">
        <f t="shared" ca="1" si="2"/>
        <v>Yes</v>
      </c>
      <c r="J3" s="4" t="str">
        <f t="shared" ca="1" si="2"/>
        <v>No</v>
      </c>
      <c r="K3" s="4" t="str">
        <f t="shared" ca="1" si="2"/>
        <v>No</v>
      </c>
      <c r="L3" s="4" t="str">
        <f t="shared" ca="1" si="2"/>
        <v>No</v>
      </c>
      <c r="M3" s="4" t="str">
        <f t="shared" ca="1" si="2"/>
        <v>No</v>
      </c>
      <c r="N3" s="72">
        <v>3</v>
      </c>
      <c r="O3" s="4">
        <v>0</v>
      </c>
      <c r="P3" s="4">
        <f t="shared" ref="P3:P14" ca="1" si="3">RANDBETWEEN(1,20)</f>
        <v>2</v>
      </c>
      <c r="Q3" s="4">
        <f t="shared" ref="Q3:Q14" ca="1" si="4">SUM(B3,N3:P3)</f>
        <v>5</v>
      </c>
      <c r="R3" s="4" t="str">
        <f t="shared" ref="R3:X14" ca="1" si="5">IF($Q3&gt;R$2-1,"Yes","No")</f>
        <v>No</v>
      </c>
      <c r="S3" s="4" t="str">
        <f ca="1">IF($Q3&gt;S$2-1,"Yes","No")</f>
        <v>No</v>
      </c>
      <c r="T3" s="4" t="str">
        <f t="shared" ca="1" si="5"/>
        <v>No</v>
      </c>
      <c r="U3" s="4" t="str">
        <f t="shared" ca="1" si="5"/>
        <v>No</v>
      </c>
      <c r="V3" s="4" t="str">
        <f t="shared" ca="1" si="5"/>
        <v>No</v>
      </c>
      <c r="W3" s="4" t="str">
        <f t="shared" ca="1" si="5"/>
        <v>No</v>
      </c>
      <c r="X3" s="4" t="str">
        <f t="shared" ca="1" si="5"/>
        <v>No</v>
      </c>
    </row>
    <row r="4" spans="1:24" x14ac:dyDescent="0.25">
      <c r="A4" s="68" t="s">
        <v>58</v>
      </c>
      <c r="B4" s="4">
        <v>8</v>
      </c>
      <c r="C4" s="4">
        <v>2</v>
      </c>
      <c r="D4" s="4">
        <v>3</v>
      </c>
      <c r="E4" s="4">
        <f t="shared" ca="1" si="0"/>
        <v>4</v>
      </c>
      <c r="F4" s="4">
        <f t="shared" ca="1" si="1"/>
        <v>17</v>
      </c>
      <c r="G4" s="4" t="str">
        <f t="shared" ca="1" si="2"/>
        <v>Yes</v>
      </c>
      <c r="H4" s="4" t="str">
        <f t="shared" ca="1" si="2"/>
        <v>Yes</v>
      </c>
      <c r="I4" s="4" t="str">
        <f t="shared" ca="1" si="2"/>
        <v>Yes</v>
      </c>
      <c r="J4" s="4" t="str">
        <f t="shared" ca="1" si="2"/>
        <v>Yes</v>
      </c>
      <c r="K4" s="4" t="str">
        <f t="shared" ca="1" si="2"/>
        <v>Yes</v>
      </c>
      <c r="L4" s="4" t="str">
        <f t="shared" ca="1" si="2"/>
        <v>No</v>
      </c>
      <c r="M4" s="4" t="str">
        <f t="shared" ca="1" si="2"/>
        <v>No</v>
      </c>
      <c r="N4" s="72">
        <v>2</v>
      </c>
      <c r="O4" s="4">
        <v>0</v>
      </c>
      <c r="P4" s="4">
        <f t="shared" ca="1" si="3"/>
        <v>8</v>
      </c>
      <c r="Q4" s="4">
        <f t="shared" ca="1" si="4"/>
        <v>18</v>
      </c>
      <c r="R4" s="4" t="str">
        <f t="shared" ca="1" si="5"/>
        <v>Yes</v>
      </c>
      <c r="S4" s="4" t="str">
        <f t="shared" ca="1" si="5"/>
        <v>Yes</v>
      </c>
      <c r="T4" s="4" t="str">
        <f t="shared" ca="1" si="5"/>
        <v>Yes</v>
      </c>
      <c r="U4" s="4" t="str">
        <f t="shared" ca="1" si="5"/>
        <v>Yes</v>
      </c>
      <c r="V4" s="4" t="str">
        <f t="shared" ca="1" si="5"/>
        <v>Yes</v>
      </c>
      <c r="W4" s="4" t="str">
        <f t="shared" ca="1" si="5"/>
        <v>Yes</v>
      </c>
      <c r="X4" s="4" t="str">
        <f t="shared" ca="1" si="5"/>
        <v>No</v>
      </c>
    </row>
    <row r="5" spans="1:24" x14ac:dyDescent="0.25">
      <c r="A5" s="69" t="s">
        <v>148</v>
      </c>
      <c r="B5" s="4">
        <v>4</v>
      </c>
      <c r="C5" s="4">
        <v>1</v>
      </c>
      <c r="D5" s="4">
        <v>0</v>
      </c>
      <c r="E5" s="4">
        <f t="shared" ca="1" si="0"/>
        <v>13</v>
      </c>
      <c r="F5" s="4">
        <f t="shared" ca="1" si="1"/>
        <v>18</v>
      </c>
      <c r="G5" s="4" t="str">
        <f t="shared" ca="1" si="2"/>
        <v>Yes</v>
      </c>
      <c r="H5" s="4" t="str">
        <f t="shared" ca="1" si="2"/>
        <v>Yes</v>
      </c>
      <c r="I5" s="4" t="str">
        <f t="shared" ca="1" si="2"/>
        <v>Yes</v>
      </c>
      <c r="J5" s="4" t="str">
        <f t="shared" ca="1" si="2"/>
        <v>Yes</v>
      </c>
      <c r="K5" s="4" t="str">
        <f t="shared" ca="1" si="2"/>
        <v>Yes</v>
      </c>
      <c r="L5" s="4" t="str">
        <f t="shared" ca="1" si="2"/>
        <v>Yes</v>
      </c>
      <c r="M5" s="4" t="str">
        <f t="shared" ca="1" si="2"/>
        <v>No</v>
      </c>
      <c r="N5" s="72">
        <v>0</v>
      </c>
      <c r="O5" s="4">
        <v>0</v>
      </c>
      <c r="P5" s="4">
        <f t="shared" ca="1" si="3"/>
        <v>18</v>
      </c>
      <c r="Q5" s="4">
        <f t="shared" ca="1" si="4"/>
        <v>22</v>
      </c>
      <c r="R5" s="4" t="str">
        <f t="shared" ca="1" si="5"/>
        <v>Yes</v>
      </c>
      <c r="S5" s="4" t="str">
        <f t="shared" ca="1" si="5"/>
        <v>Yes</v>
      </c>
      <c r="T5" s="4" t="str">
        <f t="shared" ca="1" si="5"/>
        <v>Yes</v>
      </c>
      <c r="U5" s="4" t="str">
        <f t="shared" ca="1" si="5"/>
        <v>Yes</v>
      </c>
      <c r="V5" s="4" t="str">
        <f t="shared" ca="1" si="5"/>
        <v>Yes</v>
      </c>
      <c r="W5" s="4" t="str">
        <f t="shared" ca="1" si="5"/>
        <v>Yes</v>
      </c>
      <c r="X5" s="4" t="str">
        <f t="shared" ca="1" si="5"/>
        <v>No</v>
      </c>
    </row>
    <row r="6" spans="1:24" x14ac:dyDescent="0.25">
      <c r="A6" s="79" t="s">
        <v>97</v>
      </c>
      <c r="B6" s="4">
        <v>3</v>
      </c>
      <c r="C6" s="4">
        <v>10</v>
      </c>
      <c r="D6" s="4">
        <v>0</v>
      </c>
      <c r="E6" s="4">
        <f t="shared" ca="1" si="0"/>
        <v>11</v>
      </c>
      <c r="F6" s="4">
        <f t="shared" ca="1" si="1"/>
        <v>24</v>
      </c>
      <c r="G6" s="4" t="str">
        <f t="shared" ca="1" si="2"/>
        <v>Yes</v>
      </c>
      <c r="H6" s="4" t="str">
        <f t="shared" ca="1" si="2"/>
        <v>Yes</v>
      </c>
      <c r="I6" s="4" t="str">
        <f t="shared" ca="1" si="2"/>
        <v>Yes</v>
      </c>
      <c r="J6" s="4" t="str">
        <f t="shared" ca="1" si="2"/>
        <v>Yes</v>
      </c>
      <c r="K6" s="4" t="str">
        <f t="shared" ca="1" si="2"/>
        <v>Yes</v>
      </c>
      <c r="L6" s="4" t="str">
        <f t="shared" ca="1" si="2"/>
        <v>Yes</v>
      </c>
      <c r="M6" s="4" t="str">
        <f t="shared" ca="1" si="2"/>
        <v>Yes</v>
      </c>
      <c r="N6" s="72">
        <v>3</v>
      </c>
      <c r="O6" s="4">
        <v>0</v>
      </c>
      <c r="P6" s="4">
        <f t="shared" ca="1" si="3"/>
        <v>19</v>
      </c>
      <c r="Q6" s="4">
        <f t="shared" ca="1" si="4"/>
        <v>25</v>
      </c>
      <c r="R6" s="4" t="str">
        <f t="shared" ca="1" si="5"/>
        <v>Yes</v>
      </c>
      <c r="S6" s="4" t="str">
        <f t="shared" ca="1" si="5"/>
        <v>Yes</v>
      </c>
      <c r="T6" s="4" t="str">
        <f t="shared" ca="1" si="5"/>
        <v>Yes</v>
      </c>
      <c r="U6" s="4" t="str">
        <f t="shared" ca="1" si="5"/>
        <v>Yes</v>
      </c>
      <c r="V6" s="4" t="str">
        <f t="shared" ca="1" si="5"/>
        <v>Yes</v>
      </c>
      <c r="W6" s="4" t="str">
        <f t="shared" ca="1" si="5"/>
        <v>Yes</v>
      </c>
      <c r="X6" s="4" t="str">
        <f t="shared" ca="1" si="5"/>
        <v>Yes</v>
      </c>
    </row>
    <row r="7" spans="1:24" x14ac:dyDescent="0.25">
      <c r="A7" s="68" t="s">
        <v>103</v>
      </c>
      <c r="B7" s="4">
        <v>1</v>
      </c>
      <c r="C7" s="4">
        <v>3</v>
      </c>
      <c r="D7" s="4">
        <v>0</v>
      </c>
      <c r="E7" s="4">
        <f t="shared" ca="1" si="0"/>
        <v>15</v>
      </c>
      <c r="F7" s="4">
        <f t="shared" ca="1" si="1"/>
        <v>19</v>
      </c>
      <c r="G7" s="4" t="str">
        <f t="shared" ca="1" si="2"/>
        <v>Yes</v>
      </c>
      <c r="H7" s="4" t="str">
        <f t="shared" ca="1" si="2"/>
        <v>Yes</v>
      </c>
      <c r="I7" s="4" t="str">
        <f t="shared" ca="1" si="2"/>
        <v>Yes</v>
      </c>
      <c r="J7" s="4" t="str">
        <f t="shared" ca="1" si="2"/>
        <v>Yes</v>
      </c>
      <c r="K7" s="4" t="str">
        <f t="shared" ca="1" si="2"/>
        <v>Yes</v>
      </c>
      <c r="L7" s="4" t="str">
        <f t="shared" ca="1" si="2"/>
        <v>Yes</v>
      </c>
      <c r="M7" s="4" t="str">
        <f t="shared" ca="1" si="2"/>
        <v>No</v>
      </c>
      <c r="N7" s="72">
        <v>0</v>
      </c>
      <c r="O7" s="4">
        <v>0</v>
      </c>
      <c r="P7" s="4">
        <f t="shared" ca="1" si="3"/>
        <v>20</v>
      </c>
      <c r="Q7" s="4">
        <f t="shared" ca="1" si="4"/>
        <v>21</v>
      </c>
      <c r="R7" s="4" t="str">
        <f t="shared" ca="1" si="5"/>
        <v>Yes</v>
      </c>
      <c r="S7" s="4" t="str">
        <f t="shared" ca="1" si="5"/>
        <v>Yes</v>
      </c>
      <c r="T7" s="4" t="str">
        <f t="shared" ca="1" si="5"/>
        <v>Yes</v>
      </c>
      <c r="U7" s="4" t="str">
        <f t="shared" ca="1" si="5"/>
        <v>Yes</v>
      </c>
      <c r="V7" s="4" t="str">
        <f t="shared" ca="1" si="5"/>
        <v>Yes</v>
      </c>
      <c r="W7" s="4" t="str">
        <f t="shared" ca="1" si="5"/>
        <v>Yes</v>
      </c>
      <c r="X7" s="4" t="str">
        <f t="shared" ca="1" si="5"/>
        <v>No</v>
      </c>
    </row>
    <row r="8" spans="1:24" x14ac:dyDescent="0.25">
      <c r="A8" s="68" t="s">
        <v>102</v>
      </c>
      <c r="B8" s="4">
        <v>7</v>
      </c>
      <c r="C8" s="4">
        <v>0</v>
      </c>
      <c r="D8" s="4">
        <v>2</v>
      </c>
      <c r="E8" s="4">
        <f t="shared" ca="1" si="0"/>
        <v>20</v>
      </c>
      <c r="F8" s="4">
        <f t="shared" ca="1" si="1"/>
        <v>29</v>
      </c>
      <c r="G8" s="4" t="str">
        <f t="shared" ca="1" si="2"/>
        <v>Yes</v>
      </c>
      <c r="H8" s="4" t="str">
        <f t="shared" ca="1" si="2"/>
        <v>Yes</v>
      </c>
      <c r="I8" s="4" t="str">
        <f t="shared" ca="1" si="2"/>
        <v>Yes</v>
      </c>
      <c r="J8" s="4" t="str">
        <f t="shared" ca="1" si="2"/>
        <v>Yes</v>
      </c>
      <c r="K8" s="4" t="str">
        <f t="shared" ca="1" si="2"/>
        <v>Yes</v>
      </c>
      <c r="L8" s="4" t="str">
        <f t="shared" ca="1" si="2"/>
        <v>Yes</v>
      </c>
      <c r="M8" s="4" t="str">
        <f t="shared" ca="1" si="2"/>
        <v>Yes</v>
      </c>
      <c r="N8" s="72">
        <v>1</v>
      </c>
      <c r="O8" s="4">
        <v>2</v>
      </c>
      <c r="P8" s="4">
        <f t="shared" ca="1" si="3"/>
        <v>14</v>
      </c>
      <c r="Q8" s="4">
        <f t="shared" ca="1" si="4"/>
        <v>24</v>
      </c>
      <c r="R8" s="4" t="str">
        <f t="shared" ca="1" si="5"/>
        <v>Yes</v>
      </c>
      <c r="S8" s="4" t="str">
        <f t="shared" ca="1" si="5"/>
        <v>Yes</v>
      </c>
      <c r="T8" s="4" t="str">
        <f t="shared" ca="1" si="5"/>
        <v>Yes</v>
      </c>
      <c r="U8" s="4" t="str">
        <f t="shared" ca="1" si="5"/>
        <v>Yes</v>
      </c>
      <c r="V8" s="4" t="str">
        <f t="shared" ca="1" si="5"/>
        <v>Yes</v>
      </c>
      <c r="W8" s="4" t="str">
        <f t="shared" ca="1" si="5"/>
        <v>Yes</v>
      </c>
      <c r="X8" s="4" t="str">
        <f t="shared" ca="1" si="5"/>
        <v>Yes</v>
      </c>
    </row>
    <row r="9" spans="1:24" x14ac:dyDescent="0.25">
      <c r="A9" s="68" t="s">
        <v>111</v>
      </c>
      <c r="B9" s="4">
        <v>4</v>
      </c>
      <c r="C9" s="4">
        <v>-1</v>
      </c>
      <c r="D9" s="4">
        <v>0</v>
      </c>
      <c r="E9" s="4">
        <f t="shared" ca="1" si="0"/>
        <v>20</v>
      </c>
      <c r="F9" s="4">
        <f t="shared" ca="1" si="1"/>
        <v>23</v>
      </c>
      <c r="G9" s="4" t="str">
        <f t="shared" ca="1" si="2"/>
        <v>Yes</v>
      </c>
      <c r="H9" s="4" t="str">
        <f t="shared" ca="1" si="2"/>
        <v>Yes</v>
      </c>
      <c r="I9" s="4" t="str">
        <f t="shared" ca="1" si="2"/>
        <v>Yes</v>
      </c>
      <c r="J9" s="4" t="str">
        <f t="shared" ca="1" si="2"/>
        <v>Yes</v>
      </c>
      <c r="K9" s="4" t="str">
        <f t="shared" ca="1" si="2"/>
        <v>Yes</v>
      </c>
      <c r="L9" s="4" t="str">
        <f t="shared" ca="1" si="2"/>
        <v>Yes</v>
      </c>
      <c r="M9" s="4" t="str">
        <f t="shared" ca="1" si="2"/>
        <v>No</v>
      </c>
      <c r="N9" s="72">
        <v>-1</v>
      </c>
      <c r="O9" s="4">
        <v>0</v>
      </c>
      <c r="P9" s="4">
        <f t="shared" ca="1" si="3"/>
        <v>10</v>
      </c>
      <c r="Q9" s="4">
        <f t="shared" ca="1" si="4"/>
        <v>13</v>
      </c>
      <c r="R9" s="4" t="str">
        <f t="shared" ca="1" si="5"/>
        <v>Yes</v>
      </c>
      <c r="S9" s="4" t="str">
        <f t="shared" ca="1" si="5"/>
        <v>No</v>
      </c>
      <c r="T9" s="4" t="str">
        <f t="shared" ca="1" si="5"/>
        <v>No</v>
      </c>
      <c r="U9" s="4" t="str">
        <f t="shared" ca="1" si="5"/>
        <v>No</v>
      </c>
      <c r="V9" s="4" t="str">
        <f t="shared" ca="1" si="5"/>
        <v>No</v>
      </c>
      <c r="W9" s="4" t="str">
        <f t="shared" ca="1" si="5"/>
        <v>No</v>
      </c>
      <c r="X9" s="4" t="str">
        <f t="shared" ca="1" si="5"/>
        <v>No</v>
      </c>
    </row>
    <row r="10" spans="1:24" x14ac:dyDescent="0.25">
      <c r="A10" s="68" t="s">
        <v>104</v>
      </c>
      <c r="B10" s="4">
        <v>4</v>
      </c>
      <c r="C10" s="4">
        <v>0</v>
      </c>
      <c r="D10" s="4">
        <v>0</v>
      </c>
      <c r="E10" s="4">
        <f t="shared" ca="1" si="0"/>
        <v>15</v>
      </c>
      <c r="F10" s="4">
        <f t="shared" ca="1" si="1"/>
        <v>19</v>
      </c>
      <c r="G10" s="4" t="str">
        <f t="shared" ca="1" si="2"/>
        <v>Yes</v>
      </c>
      <c r="H10" s="4" t="str">
        <f t="shared" ca="1" si="2"/>
        <v>Yes</v>
      </c>
      <c r="I10" s="4" t="str">
        <f t="shared" ca="1" si="2"/>
        <v>Yes</v>
      </c>
      <c r="J10" s="4" t="str">
        <f t="shared" ca="1" si="2"/>
        <v>Yes</v>
      </c>
      <c r="K10" s="4" t="str">
        <f t="shared" ca="1" si="2"/>
        <v>Yes</v>
      </c>
      <c r="L10" s="4" t="str">
        <f t="shared" ca="1" si="2"/>
        <v>Yes</v>
      </c>
      <c r="M10" s="4" t="str">
        <f t="shared" ca="1" si="2"/>
        <v>No</v>
      </c>
      <c r="N10" s="72">
        <v>2</v>
      </c>
      <c r="O10" s="4">
        <v>3</v>
      </c>
      <c r="P10" s="4">
        <f t="shared" ca="1" si="3"/>
        <v>13</v>
      </c>
      <c r="Q10" s="4">
        <f t="shared" ca="1" si="4"/>
        <v>22</v>
      </c>
      <c r="R10" s="4" t="str">
        <f t="shared" ca="1" si="5"/>
        <v>Yes</v>
      </c>
      <c r="S10" s="4" t="str">
        <f t="shared" ca="1" si="5"/>
        <v>Yes</v>
      </c>
      <c r="T10" s="4" t="str">
        <f t="shared" ca="1" si="5"/>
        <v>Yes</v>
      </c>
      <c r="U10" s="4" t="str">
        <f t="shared" ca="1" si="5"/>
        <v>Yes</v>
      </c>
      <c r="V10" s="4" t="str">
        <f t="shared" ca="1" si="5"/>
        <v>Yes</v>
      </c>
      <c r="W10" s="4" t="str">
        <f t="shared" ca="1" si="5"/>
        <v>Yes</v>
      </c>
      <c r="X10" s="4" t="str">
        <f t="shared" ca="1" si="5"/>
        <v>No</v>
      </c>
    </row>
    <row r="11" spans="1:24" x14ac:dyDescent="0.25">
      <c r="A11" s="68" t="s">
        <v>98</v>
      </c>
      <c r="B11" s="4">
        <v>9</v>
      </c>
      <c r="C11" s="4">
        <v>0</v>
      </c>
      <c r="D11" s="4">
        <v>2</v>
      </c>
      <c r="E11" s="4">
        <f t="shared" ca="1" si="0"/>
        <v>13</v>
      </c>
      <c r="F11" s="4">
        <f t="shared" ca="1" si="1"/>
        <v>24</v>
      </c>
      <c r="G11" s="4" t="str">
        <f t="shared" ca="1" si="2"/>
        <v>Yes</v>
      </c>
      <c r="H11" s="4" t="str">
        <f t="shared" ca="1" si="2"/>
        <v>Yes</v>
      </c>
      <c r="I11" s="4" t="str">
        <f t="shared" ca="1" si="2"/>
        <v>Yes</v>
      </c>
      <c r="J11" s="4" t="str">
        <f t="shared" ca="1" si="2"/>
        <v>Yes</v>
      </c>
      <c r="K11" s="4" t="str">
        <f t="shared" ca="1" si="2"/>
        <v>Yes</v>
      </c>
      <c r="L11" s="4" t="str">
        <f t="shared" ca="1" si="2"/>
        <v>Yes</v>
      </c>
      <c r="M11" s="4" t="str">
        <f t="shared" ca="1" si="2"/>
        <v>Yes</v>
      </c>
      <c r="N11" s="72">
        <v>2</v>
      </c>
      <c r="O11" s="4">
        <v>1</v>
      </c>
      <c r="P11" s="4">
        <f t="shared" ca="1" si="3"/>
        <v>11</v>
      </c>
      <c r="Q11" s="4">
        <f t="shared" ca="1" si="4"/>
        <v>23</v>
      </c>
      <c r="R11" s="4" t="str">
        <f t="shared" ca="1" si="5"/>
        <v>Yes</v>
      </c>
      <c r="S11" s="4" t="str">
        <f t="shared" ca="1" si="5"/>
        <v>Yes</v>
      </c>
      <c r="T11" s="4" t="str">
        <f t="shared" ca="1" si="5"/>
        <v>Yes</v>
      </c>
      <c r="U11" s="4" t="str">
        <f t="shared" ca="1" si="5"/>
        <v>Yes</v>
      </c>
      <c r="V11" s="4" t="str">
        <f t="shared" ca="1" si="5"/>
        <v>Yes</v>
      </c>
      <c r="W11" s="4" t="str">
        <f t="shared" ca="1" si="5"/>
        <v>Yes</v>
      </c>
      <c r="X11" s="4" t="str">
        <f t="shared" ca="1" si="5"/>
        <v>No</v>
      </c>
    </row>
    <row r="12" spans="1:24" x14ac:dyDescent="0.25">
      <c r="A12" s="80" t="s">
        <v>105</v>
      </c>
      <c r="B12" s="4">
        <v>0</v>
      </c>
      <c r="C12" s="4">
        <v>0</v>
      </c>
      <c r="D12" s="4">
        <v>0</v>
      </c>
      <c r="E12" s="4">
        <f t="shared" ca="1" si="0"/>
        <v>18</v>
      </c>
      <c r="F12" s="4">
        <f t="shared" ca="1" si="1"/>
        <v>18</v>
      </c>
      <c r="G12" s="4" t="str">
        <f t="shared" ca="1" si="2"/>
        <v>Yes</v>
      </c>
      <c r="H12" s="4" t="str">
        <f t="shared" ca="1" si="2"/>
        <v>Yes</v>
      </c>
      <c r="I12" s="4" t="str">
        <f t="shared" ca="1" si="2"/>
        <v>Yes</v>
      </c>
      <c r="J12" s="4" t="str">
        <f t="shared" ca="1" si="2"/>
        <v>Yes</v>
      </c>
      <c r="K12" s="4" t="str">
        <f t="shared" ca="1" si="2"/>
        <v>Yes</v>
      </c>
      <c r="L12" s="4" t="str">
        <f t="shared" ca="1" si="2"/>
        <v>Yes</v>
      </c>
      <c r="M12" s="4" t="str">
        <f t="shared" ca="1" si="2"/>
        <v>No</v>
      </c>
      <c r="N12" s="72">
        <v>3</v>
      </c>
      <c r="O12" s="4">
        <v>0</v>
      </c>
      <c r="P12" s="4">
        <f t="shared" ca="1" si="3"/>
        <v>17</v>
      </c>
      <c r="Q12" s="4">
        <f t="shared" ca="1" si="4"/>
        <v>20</v>
      </c>
      <c r="R12" s="4" t="str">
        <f t="shared" ca="1" si="5"/>
        <v>Yes</v>
      </c>
      <c r="S12" s="4" t="str">
        <f t="shared" ca="1" si="5"/>
        <v>Yes</v>
      </c>
      <c r="T12" s="4" t="str">
        <f t="shared" ca="1" si="5"/>
        <v>Yes</v>
      </c>
      <c r="U12" s="4" t="str">
        <f t="shared" ca="1" si="5"/>
        <v>Yes</v>
      </c>
      <c r="V12" s="4" t="str">
        <f t="shared" ca="1" si="5"/>
        <v>Yes</v>
      </c>
      <c r="W12" s="4" t="str">
        <f t="shared" ca="1" si="5"/>
        <v>Yes</v>
      </c>
      <c r="X12" s="4" t="str">
        <f t="shared" ca="1" si="5"/>
        <v>No</v>
      </c>
    </row>
    <row r="13" spans="1:24" x14ac:dyDescent="0.25">
      <c r="A13" s="69" t="s">
        <v>124</v>
      </c>
      <c r="B13" s="4">
        <v>1</v>
      </c>
      <c r="C13" s="4">
        <v>0</v>
      </c>
      <c r="D13" s="4">
        <v>0</v>
      </c>
      <c r="E13" s="4">
        <f t="shared" ca="1" si="0"/>
        <v>16</v>
      </c>
      <c r="F13" s="4">
        <f t="shared" ca="1" si="1"/>
        <v>17</v>
      </c>
      <c r="G13" s="4" t="str">
        <f t="shared" ca="1" si="2"/>
        <v>Yes</v>
      </c>
      <c r="H13" s="4" t="str">
        <f t="shared" ca="1" si="2"/>
        <v>Yes</v>
      </c>
      <c r="I13" s="4" t="str">
        <f t="shared" ca="1" si="2"/>
        <v>Yes</v>
      </c>
      <c r="J13" s="4" t="str">
        <f t="shared" ca="1" si="2"/>
        <v>Yes</v>
      </c>
      <c r="K13" s="4" t="str">
        <f t="shared" ca="1" si="2"/>
        <v>Yes</v>
      </c>
      <c r="L13" s="4" t="str">
        <f t="shared" ca="1" si="2"/>
        <v>No</v>
      </c>
      <c r="M13" s="4" t="str">
        <f t="shared" ca="1" si="2"/>
        <v>No</v>
      </c>
      <c r="N13" s="72">
        <v>2</v>
      </c>
      <c r="O13" s="4">
        <v>0</v>
      </c>
      <c r="P13" s="4">
        <f t="shared" ca="1" si="3"/>
        <v>2</v>
      </c>
      <c r="Q13" s="4">
        <f t="shared" ca="1" si="4"/>
        <v>5</v>
      </c>
      <c r="R13" s="4" t="str">
        <f t="shared" ca="1" si="5"/>
        <v>No</v>
      </c>
      <c r="S13" s="4" t="str">
        <f t="shared" ca="1" si="5"/>
        <v>No</v>
      </c>
      <c r="T13" s="4" t="str">
        <f t="shared" ca="1" si="5"/>
        <v>No</v>
      </c>
      <c r="U13" s="4" t="str">
        <f t="shared" ca="1" si="5"/>
        <v>No</v>
      </c>
      <c r="V13" s="4" t="str">
        <f t="shared" ca="1" si="5"/>
        <v>No</v>
      </c>
      <c r="W13" s="4" t="str">
        <f t="shared" ca="1" si="5"/>
        <v>No</v>
      </c>
      <c r="X13" s="4" t="str">
        <f t="shared" ca="1" si="5"/>
        <v>No</v>
      </c>
    </row>
    <row r="14" spans="1:24" x14ac:dyDescent="0.25">
      <c r="A14" s="68" t="s">
        <v>106</v>
      </c>
      <c r="B14" s="4">
        <v>0</v>
      </c>
      <c r="C14" s="4">
        <v>2</v>
      </c>
      <c r="D14" s="4">
        <v>0</v>
      </c>
      <c r="E14" s="4">
        <f t="shared" ca="1" si="0"/>
        <v>7</v>
      </c>
      <c r="F14" s="4">
        <f t="shared" ca="1" si="1"/>
        <v>9</v>
      </c>
      <c r="G14" s="4" t="str">
        <f t="shared" ca="1" si="2"/>
        <v>No</v>
      </c>
      <c r="H14" s="4" t="str">
        <f t="shared" ca="1" si="2"/>
        <v>No</v>
      </c>
      <c r="I14" s="4" t="str">
        <f t="shared" ca="1" si="2"/>
        <v>No</v>
      </c>
      <c r="J14" s="4" t="str">
        <f t="shared" ca="1" si="2"/>
        <v>No</v>
      </c>
      <c r="K14" s="4" t="str">
        <f t="shared" ca="1" si="2"/>
        <v>No</v>
      </c>
      <c r="L14" s="4" t="str">
        <f t="shared" ca="1" si="2"/>
        <v>No</v>
      </c>
      <c r="M14" s="4" t="str">
        <f t="shared" ca="1" si="2"/>
        <v>No</v>
      </c>
      <c r="N14" s="72">
        <v>3</v>
      </c>
      <c r="O14" s="4">
        <v>0</v>
      </c>
      <c r="P14" s="4">
        <f t="shared" ca="1" si="3"/>
        <v>7</v>
      </c>
      <c r="Q14" s="4">
        <f t="shared" ca="1" si="4"/>
        <v>10</v>
      </c>
      <c r="R14" s="4" t="str">
        <f t="shared" ca="1" si="5"/>
        <v>No</v>
      </c>
      <c r="S14" s="4" t="str">
        <f t="shared" ca="1" si="5"/>
        <v>No</v>
      </c>
      <c r="T14" s="4" t="str">
        <f t="shared" ca="1" si="5"/>
        <v>No</v>
      </c>
      <c r="U14" s="4" t="str">
        <f t="shared" ca="1" si="5"/>
        <v>No</v>
      </c>
      <c r="V14" s="4" t="str">
        <f t="shared" ca="1" si="5"/>
        <v>No</v>
      </c>
      <c r="W14" s="4" t="str">
        <f t="shared" ca="1" si="5"/>
        <v>No</v>
      </c>
      <c r="X14" s="4" t="str">
        <f t="shared" ca="1" si="5"/>
        <v>No</v>
      </c>
    </row>
  </sheetData>
  <sortState ref="A3:X15">
    <sortCondition ref="A3:A15"/>
  </sortState>
  <conditionalFormatting sqref="Z15:XFD20 A13:B13 M1:Q2 A15:W20 Y13:XFD14 A21:XFD1048576 A1:F2 Z1:XFD12 X1:X12 M3:W12 L1:L12 H1:I12 A3:G12 J3:K12">
    <cfRule type="cellIs" dxfId="65" priority="113" operator="equal">
      <formula>"No"</formula>
    </cfRule>
    <cfRule type="cellIs" dxfId="64" priority="114" operator="equal">
      <formula>"Yes"</formula>
    </cfRule>
  </conditionalFormatting>
  <conditionalFormatting sqref="E15:E1048576 P15:P1048576 E1:E12 P1:P12">
    <cfRule type="cellIs" dxfId="63" priority="111" operator="equal">
      <formula>1</formula>
    </cfRule>
    <cfRule type="cellIs" dxfId="62" priority="112" operator="equal">
      <formula>20</formula>
    </cfRule>
  </conditionalFormatting>
  <conditionalFormatting sqref="C13:G13 L13:M13 I13">
    <cfRule type="cellIs" dxfId="61" priority="91" operator="equal">
      <formula>"No"</formula>
    </cfRule>
    <cfRule type="cellIs" dxfId="60" priority="92" operator="equal">
      <formula>"Yes"</formula>
    </cfRule>
  </conditionalFormatting>
  <conditionalFormatting sqref="E13">
    <cfRule type="cellIs" dxfId="59" priority="89" operator="equal">
      <formula>1</formula>
    </cfRule>
    <cfRule type="cellIs" dxfId="58" priority="90" operator="equal">
      <formula>20</formula>
    </cfRule>
  </conditionalFormatting>
  <conditionalFormatting sqref="N13:R13 W13:X13 T13">
    <cfRule type="cellIs" dxfId="57" priority="87" operator="equal">
      <formula>"No"</formula>
    </cfRule>
    <cfRule type="cellIs" dxfId="56" priority="88" operator="equal">
      <formula>"Yes"</formula>
    </cfRule>
  </conditionalFormatting>
  <conditionalFormatting sqref="P13">
    <cfRule type="cellIs" dxfId="55" priority="85" operator="equal">
      <formula>1</formula>
    </cfRule>
    <cfRule type="cellIs" dxfId="54" priority="86" operator="equal">
      <formula>20</formula>
    </cfRule>
  </conditionalFormatting>
  <conditionalFormatting sqref="W1:W2">
    <cfRule type="cellIs" dxfId="53" priority="83" operator="equal">
      <formula>"No"</formula>
    </cfRule>
    <cfRule type="cellIs" dxfId="52" priority="84" operator="equal">
      <formula>"Yes"</formula>
    </cfRule>
  </conditionalFormatting>
  <conditionalFormatting sqref="R1:R2 T1:T2">
    <cfRule type="cellIs" dxfId="51" priority="81" operator="equal">
      <formula>"No"</formula>
    </cfRule>
    <cfRule type="cellIs" dxfId="50" priority="82" operator="equal">
      <formula>"Yes"</formula>
    </cfRule>
  </conditionalFormatting>
  <conditionalFormatting sqref="A14:B14">
    <cfRule type="cellIs" dxfId="49" priority="79" operator="equal">
      <formula>"No"</formula>
    </cfRule>
    <cfRule type="cellIs" dxfId="48" priority="80" operator="equal">
      <formula>"Yes"</formula>
    </cfRule>
  </conditionalFormatting>
  <conditionalFormatting sqref="C14:G14 L14:M14 I14">
    <cfRule type="cellIs" dxfId="47" priority="77" operator="equal">
      <formula>"No"</formula>
    </cfRule>
    <cfRule type="cellIs" dxfId="46" priority="78" operator="equal">
      <formula>"Yes"</formula>
    </cfRule>
  </conditionalFormatting>
  <conditionalFormatting sqref="E14">
    <cfRule type="cellIs" dxfId="45" priority="75" operator="equal">
      <formula>1</formula>
    </cfRule>
    <cfRule type="cellIs" dxfId="44" priority="76" operator="equal">
      <formula>20</formula>
    </cfRule>
  </conditionalFormatting>
  <conditionalFormatting sqref="N14:R14 W14:X14 T14">
    <cfRule type="cellIs" dxfId="43" priority="73" operator="equal">
      <formula>"No"</formula>
    </cfRule>
    <cfRule type="cellIs" dxfId="42" priority="74" operator="equal">
      <formula>"Yes"</formula>
    </cfRule>
  </conditionalFormatting>
  <conditionalFormatting sqref="P14">
    <cfRule type="cellIs" dxfId="41" priority="71" operator="equal">
      <formula>1</formula>
    </cfRule>
    <cfRule type="cellIs" dxfId="40" priority="72" operator="equal">
      <formula>20</formula>
    </cfRule>
  </conditionalFormatting>
  <conditionalFormatting sqref="V13">
    <cfRule type="cellIs" dxfId="39" priority="67" operator="equal">
      <formula>"No"</formula>
    </cfRule>
    <cfRule type="cellIs" dxfId="38" priority="68" operator="equal">
      <formula>"Yes"</formula>
    </cfRule>
  </conditionalFormatting>
  <conditionalFormatting sqref="V1:V2">
    <cfRule type="cellIs" dxfId="37" priority="65" operator="equal">
      <formula>"No"</formula>
    </cfRule>
    <cfRule type="cellIs" dxfId="36" priority="66" operator="equal">
      <formula>"Yes"</formula>
    </cfRule>
  </conditionalFormatting>
  <conditionalFormatting sqref="V14">
    <cfRule type="cellIs" dxfId="35" priority="63" operator="equal">
      <formula>"No"</formula>
    </cfRule>
    <cfRule type="cellIs" dxfId="34" priority="64" operator="equal">
      <formula>"Yes"</formula>
    </cfRule>
  </conditionalFormatting>
  <conditionalFormatting sqref="K1:K2">
    <cfRule type="cellIs" dxfId="33" priority="57" operator="equal">
      <formula>"No"</formula>
    </cfRule>
    <cfRule type="cellIs" dxfId="32" priority="58" operator="equal">
      <formula>"Yes"</formula>
    </cfRule>
  </conditionalFormatting>
  <conditionalFormatting sqref="K13">
    <cfRule type="cellIs" dxfId="31" priority="51" operator="equal">
      <formula>"No"</formula>
    </cfRule>
    <cfRule type="cellIs" dxfId="30" priority="52" operator="equal">
      <formula>"Yes"</formula>
    </cfRule>
  </conditionalFormatting>
  <conditionalFormatting sqref="K14">
    <cfRule type="cellIs" dxfId="29" priority="49" operator="equal">
      <formula>"No"</formula>
    </cfRule>
    <cfRule type="cellIs" dxfId="28" priority="50" operator="equal">
      <formula>"Yes"</formula>
    </cfRule>
  </conditionalFormatting>
  <conditionalFormatting sqref="H14">
    <cfRule type="cellIs" dxfId="27" priority="29" operator="equal">
      <formula>"No"</formula>
    </cfRule>
    <cfRule type="cellIs" dxfId="26" priority="30" operator="equal">
      <formula>"Yes"</formula>
    </cfRule>
  </conditionalFormatting>
  <conditionalFormatting sqref="H13">
    <cfRule type="cellIs" dxfId="25" priority="31" operator="equal">
      <formula>"No"</formula>
    </cfRule>
    <cfRule type="cellIs" dxfId="24" priority="32" operator="equal">
      <formula>"Yes"</formula>
    </cfRule>
  </conditionalFormatting>
  <conditionalFormatting sqref="S1:S2">
    <cfRule type="cellIs" dxfId="23" priority="23" operator="equal">
      <formula>"No"</formula>
    </cfRule>
    <cfRule type="cellIs" dxfId="22" priority="24" operator="equal">
      <formula>"Yes"</formula>
    </cfRule>
  </conditionalFormatting>
  <conditionalFormatting sqref="S14">
    <cfRule type="cellIs" dxfId="21" priority="21" operator="equal">
      <formula>"No"</formula>
    </cfRule>
    <cfRule type="cellIs" dxfId="20" priority="22" operator="equal">
      <formula>"Yes"</formula>
    </cfRule>
  </conditionalFormatting>
  <conditionalFormatting sqref="G1:G2">
    <cfRule type="cellIs" dxfId="19" priority="19" operator="equal">
      <formula>"No"</formula>
    </cfRule>
    <cfRule type="cellIs" dxfId="18" priority="20" operator="equal">
      <formula>"Yes"</formula>
    </cfRule>
  </conditionalFormatting>
  <conditionalFormatting sqref="S13">
    <cfRule type="cellIs" dxfId="17" priority="25" operator="equal">
      <formula>"No"</formula>
    </cfRule>
    <cfRule type="cellIs" dxfId="16" priority="26" operator="equal">
      <formula>"Yes"</formula>
    </cfRule>
  </conditionalFormatting>
  <conditionalFormatting sqref="J13">
    <cfRule type="cellIs" dxfId="15" priority="13" operator="equal">
      <formula>"No"</formula>
    </cfRule>
    <cfRule type="cellIs" dxfId="14" priority="14" operator="equal">
      <formula>"Yes"</formula>
    </cfRule>
  </conditionalFormatting>
  <conditionalFormatting sqref="J14">
    <cfRule type="cellIs" dxfId="13" priority="11" operator="equal">
      <formula>"No"</formula>
    </cfRule>
    <cfRule type="cellIs" dxfId="12" priority="12" operator="equal">
      <formula>"Yes"</formula>
    </cfRule>
  </conditionalFormatting>
  <conditionalFormatting sqref="J1:J2">
    <cfRule type="cellIs" dxfId="11" priority="17" operator="equal">
      <formula>"No"</formula>
    </cfRule>
    <cfRule type="cellIs" dxfId="10" priority="18" operator="equal">
      <formula>"Yes"</formula>
    </cfRule>
  </conditionalFormatting>
  <conditionalFormatting sqref="U13">
    <cfRule type="cellIs" dxfId="9" priority="7" operator="equal">
      <formula>"No"</formula>
    </cfRule>
    <cfRule type="cellIs" dxfId="8" priority="8" operator="equal">
      <formula>"Yes"</formula>
    </cfRule>
  </conditionalFormatting>
  <conditionalFormatting sqref="U14">
    <cfRule type="cellIs" dxfId="7" priority="3" operator="equal">
      <formula>"No"</formula>
    </cfRule>
    <cfRule type="cellIs" dxfId="6" priority="4" operator="equal">
      <formula>"Yes"</formula>
    </cfRule>
  </conditionalFormatting>
  <conditionalFormatting sqref="U1:U2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M26" sqref="M26"/>
    </sheetView>
  </sheetViews>
  <sheetFormatPr defaultRowHeight="15.75" x14ac:dyDescent="0.25"/>
  <cols>
    <col min="1" max="1" width="8.125" style="53" bestFit="1" customWidth="1"/>
    <col min="2" max="2" width="7.375" style="4" customWidth="1"/>
    <col min="3" max="3" width="10.75" style="4" bestFit="1" customWidth="1"/>
    <col min="4" max="4" width="3.375" style="59" customWidth="1"/>
    <col min="5" max="5" width="7.875" style="53" customWidth="1"/>
    <col min="6" max="6" width="7.375" style="4" customWidth="1"/>
    <col min="7" max="7" width="10.75" style="4" customWidth="1"/>
    <col min="8" max="8" width="3.25" style="59" customWidth="1"/>
    <col min="9" max="9" width="9" style="53" bestFit="1" customWidth="1"/>
    <col min="10" max="10" width="7.375" style="4" customWidth="1"/>
    <col min="11" max="11" width="10.75" style="4" bestFit="1" customWidth="1"/>
    <col min="12" max="12" width="3.25" style="59" customWidth="1"/>
    <col min="13" max="13" width="8.375" style="53" bestFit="1" customWidth="1"/>
    <col min="14" max="14" width="7.375" style="4" customWidth="1"/>
    <col min="15" max="15" width="10.75" style="4" bestFit="1" customWidth="1"/>
    <col min="16" max="16" width="3.25" style="59" customWidth="1"/>
    <col min="17" max="16384" width="9" style="4"/>
  </cols>
  <sheetData>
    <row r="1" spans="1:16" s="6" customFormat="1" x14ac:dyDescent="0.25">
      <c r="A1" s="54" t="s">
        <v>12</v>
      </c>
      <c r="B1" s="54"/>
      <c r="C1" s="1"/>
      <c r="D1" s="57"/>
      <c r="E1" s="54" t="s">
        <v>14</v>
      </c>
      <c r="F1" s="54"/>
      <c r="G1" s="1"/>
      <c r="H1" s="57"/>
      <c r="I1" s="54" t="s">
        <v>58</v>
      </c>
      <c r="J1" s="54"/>
      <c r="K1" s="1"/>
      <c r="L1" s="57"/>
      <c r="M1" s="54" t="s">
        <v>98</v>
      </c>
      <c r="N1" s="54"/>
      <c r="O1" s="1"/>
      <c r="P1" s="61"/>
    </row>
    <row r="2" spans="1:16" s="1" customFormat="1" x14ac:dyDescent="0.25">
      <c r="A2" s="52" t="s">
        <v>0</v>
      </c>
      <c r="B2" s="2" t="s">
        <v>1</v>
      </c>
      <c r="C2" s="2" t="s">
        <v>2</v>
      </c>
      <c r="D2" s="58"/>
      <c r="E2" s="52" t="s">
        <v>0</v>
      </c>
      <c r="F2" s="2" t="s">
        <v>1</v>
      </c>
      <c r="G2" s="2" t="s">
        <v>2</v>
      </c>
      <c r="H2" s="60"/>
      <c r="I2" s="52" t="s">
        <v>0</v>
      </c>
      <c r="J2" s="2" t="s">
        <v>1</v>
      </c>
      <c r="K2" s="2" t="s">
        <v>2</v>
      </c>
      <c r="L2" s="60"/>
      <c r="M2" s="52" t="s">
        <v>0</v>
      </c>
      <c r="N2" s="2" t="s">
        <v>1</v>
      </c>
      <c r="O2" s="2" t="s">
        <v>2</v>
      </c>
      <c r="P2" s="60"/>
    </row>
    <row r="3" spans="1:16" x14ac:dyDescent="0.25">
      <c r="A3" s="3"/>
      <c r="B3" s="3"/>
      <c r="C3" s="4">
        <v>459</v>
      </c>
      <c r="E3" s="3"/>
      <c r="F3" s="3"/>
      <c r="G3" s="4">
        <v>63</v>
      </c>
      <c r="I3" s="3"/>
      <c r="J3" s="3"/>
      <c r="K3" s="4">
        <v>86</v>
      </c>
      <c r="M3" s="3"/>
      <c r="N3" s="3"/>
      <c r="O3" s="4">
        <v>62</v>
      </c>
    </row>
    <row r="4" spans="1:16" x14ac:dyDescent="0.25">
      <c r="C4" s="4">
        <f>C3-A4+B4</f>
        <v>459</v>
      </c>
      <c r="G4" s="4">
        <f>G3-E4+F4</f>
        <v>63</v>
      </c>
      <c r="K4" s="4">
        <f>K3-I4+J4</f>
        <v>86</v>
      </c>
      <c r="M4" s="53">
        <v>47</v>
      </c>
      <c r="O4" s="4">
        <f>O3-M4+N4</f>
        <v>15</v>
      </c>
    </row>
    <row r="5" spans="1:16" x14ac:dyDescent="0.25">
      <c r="C5" s="4">
        <f>C4-A5+B5</f>
        <v>459</v>
      </c>
      <c r="G5" s="4">
        <f>G4-E5+F5</f>
        <v>63</v>
      </c>
      <c r="K5" s="4">
        <f>K4-I5+J5</f>
        <v>86</v>
      </c>
      <c r="O5" s="4">
        <f>O4-M5+N5</f>
        <v>15</v>
      </c>
    </row>
    <row r="6" spans="1:16" x14ac:dyDescent="0.25">
      <c r="C6" s="4">
        <f>C5-A6+B6</f>
        <v>459</v>
      </c>
      <c r="G6" s="4">
        <f>G5-E6+F6</f>
        <v>63</v>
      </c>
      <c r="K6" s="4">
        <f>K5-I6+J6</f>
        <v>86</v>
      </c>
      <c r="O6" s="4">
        <f>O5-M6+N6</f>
        <v>15</v>
      </c>
    </row>
    <row r="7" spans="1:16" x14ac:dyDescent="0.25">
      <c r="C7" s="4">
        <f>C6-A7+B7</f>
        <v>459</v>
      </c>
      <c r="G7" s="4">
        <f>G6-E7+F7</f>
        <v>63</v>
      </c>
      <c r="K7" s="4">
        <f>K6-I7+J7</f>
        <v>86</v>
      </c>
      <c r="O7" s="4">
        <f>O6-M7+N7</f>
        <v>15</v>
      </c>
    </row>
    <row r="8" spans="1:16" s="59" customFormat="1" x14ac:dyDescent="0.25">
      <c r="A8" s="62" t="s">
        <v>126</v>
      </c>
      <c r="E8" s="62"/>
      <c r="I8" s="62"/>
      <c r="M8" s="62"/>
    </row>
    <row r="9" spans="1:16" s="55" customFormat="1" x14ac:dyDescent="0.25">
      <c r="A9" s="54" t="s">
        <v>46</v>
      </c>
      <c r="B9" s="54"/>
      <c r="C9" s="1"/>
      <c r="D9" s="57"/>
      <c r="E9" s="54" t="s">
        <v>15</v>
      </c>
      <c r="F9" s="54"/>
      <c r="G9" s="1"/>
      <c r="H9" s="57"/>
      <c r="I9" s="54" t="s">
        <v>59</v>
      </c>
      <c r="J9" s="54"/>
      <c r="K9" s="1"/>
      <c r="L9" s="57"/>
      <c r="M9" s="54" t="s">
        <v>102</v>
      </c>
      <c r="N9" s="54"/>
      <c r="O9" s="1"/>
      <c r="P9" s="61"/>
    </row>
    <row r="10" spans="1:16" x14ac:dyDescent="0.25">
      <c r="A10" s="52" t="s">
        <v>0</v>
      </c>
      <c r="B10" s="2" t="s">
        <v>1</v>
      </c>
      <c r="C10" s="2" t="s">
        <v>2</v>
      </c>
      <c r="D10" s="58"/>
      <c r="E10" s="52" t="s">
        <v>0</v>
      </c>
      <c r="F10" s="2" t="s">
        <v>1</v>
      </c>
      <c r="G10" s="2" t="s">
        <v>2</v>
      </c>
      <c r="I10" s="52" t="s">
        <v>0</v>
      </c>
      <c r="J10" s="2" t="s">
        <v>1</v>
      </c>
      <c r="K10" s="2" t="s">
        <v>2</v>
      </c>
      <c r="M10" s="52" t="s">
        <v>0</v>
      </c>
      <c r="N10" s="2" t="s">
        <v>1</v>
      </c>
      <c r="O10" s="2" t="s">
        <v>2</v>
      </c>
    </row>
    <row r="11" spans="1:16" x14ac:dyDescent="0.25">
      <c r="A11" s="3"/>
      <c r="B11" s="3"/>
      <c r="C11" s="4">
        <v>60</v>
      </c>
      <c r="E11" s="3"/>
      <c r="F11" s="3"/>
      <c r="G11" s="4">
        <v>56</v>
      </c>
      <c r="I11" s="3"/>
      <c r="J11" s="3"/>
      <c r="K11" s="4">
        <v>27</v>
      </c>
      <c r="M11" s="3"/>
      <c r="N11" s="3"/>
      <c r="O11" s="4">
        <v>44</v>
      </c>
    </row>
    <row r="12" spans="1:16" x14ac:dyDescent="0.25">
      <c r="C12" s="4">
        <f>C11-A12+B12</f>
        <v>60</v>
      </c>
      <c r="G12" s="4">
        <f>G11-E12+F12</f>
        <v>56</v>
      </c>
      <c r="K12" s="4">
        <f>K11-I12+J12</f>
        <v>27</v>
      </c>
      <c r="O12" s="4">
        <f>O11-M12+N12</f>
        <v>44</v>
      </c>
    </row>
    <row r="13" spans="1:16" x14ac:dyDescent="0.25">
      <c r="C13" s="4">
        <f>C12-A13+B13</f>
        <v>60</v>
      </c>
      <c r="G13" s="4">
        <f>G12-E13+F13</f>
        <v>56</v>
      </c>
      <c r="K13" s="4">
        <f>K12-I13+J13</f>
        <v>27</v>
      </c>
      <c r="O13" s="4">
        <f>O12-M13+N13</f>
        <v>44</v>
      </c>
    </row>
    <row r="14" spans="1:16" s="59" customFormat="1" x14ac:dyDescent="0.25">
      <c r="A14" s="62"/>
      <c r="E14" s="62"/>
      <c r="I14" s="62"/>
      <c r="M14" s="62"/>
    </row>
    <row r="15" spans="1:16" s="55" customFormat="1" x14ac:dyDescent="0.25">
      <c r="A15" s="54" t="s">
        <v>13</v>
      </c>
      <c r="B15" s="54"/>
      <c r="C15" s="1"/>
      <c r="D15" s="57"/>
      <c r="E15" s="54" t="s">
        <v>16</v>
      </c>
      <c r="F15" s="54"/>
      <c r="G15" s="1"/>
      <c r="H15" s="57"/>
      <c r="I15" s="77" t="s">
        <v>111</v>
      </c>
      <c r="J15" s="54"/>
      <c r="K15" s="1"/>
      <c r="L15" s="57"/>
      <c r="M15" s="77" t="s">
        <v>103</v>
      </c>
      <c r="N15" s="54"/>
      <c r="O15" s="1"/>
      <c r="P15" s="61"/>
    </row>
    <row r="16" spans="1:16" x14ac:dyDescent="0.25">
      <c r="A16" s="52" t="s">
        <v>0</v>
      </c>
      <c r="B16" s="2" t="s">
        <v>1</v>
      </c>
      <c r="C16" s="2" t="s">
        <v>2</v>
      </c>
      <c r="D16" s="58"/>
      <c r="E16" s="52" t="s">
        <v>0</v>
      </c>
      <c r="F16" s="2" t="s">
        <v>1</v>
      </c>
      <c r="G16" s="2" t="s">
        <v>2</v>
      </c>
      <c r="I16" s="52" t="s">
        <v>0</v>
      </c>
      <c r="J16" s="2" t="s">
        <v>1</v>
      </c>
      <c r="K16" s="2" t="s">
        <v>2</v>
      </c>
      <c r="M16" s="52" t="s">
        <v>0</v>
      </c>
      <c r="N16" s="2" t="s">
        <v>1</v>
      </c>
      <c r="O16" s="2" t="s">
        <v>2</v>
      </c>
    </row>
    <row r="17" spans="1:16" x14ac:dyDescent="0.25">
      <c r="A17" s="3"/>
      <c r="B17" s="3"/>
      <c r="C17" s="4">
        <v>77</v>
      </c>
      <c r="E17" s="3"/>
      <c r="F17" s="3"/>
      <c r="G17" s="4">
        <v>9</v>
      </c>
      <c r="I17" s="3"/>
      <c r="J17" s="3"/>
      <c r="K17" s="4">
        <v>3</v>
      </c>
      <c r="M17" s="3"/>
      <c r="N17" s="3"/>
      <c r="O17" s="4">
        <v>4</v>
      </c>
    </row>
    <row r="18" spans="1:16" x14ac:dyDescent="0.25">
      <c r="C18" s="4">
        <f>C17-A18+B18</f>
        <v>77</v>
      </c>
      <c r="E18" s="53">
        <v>8</v>
      </c>
      <c r="F18" s="4">
        <v>4</v>
      </c>
      <c r="G18" s="4">
        <f>G17-E18+F18</f>
        <v>5</v>
      </c>
      <c r="K18" s="4">
        <f>K17-I18+J18</f>
        <v>3</v>
      </c>
      <c r="O18" s="4">
        <f>O17-M18+N18</f>
        <v>4</v>
      </c>
    </row>
    <row r="19" spans="1:16" x14ac:dyDescent="0.25">
      <c r="C19" s="4">
        <f>C18-A19+B19</f>
        <v>77</v>
      </c>
      <c r="G19" s="4">
        <f>G18-E19+F19</f>
        <v>5</v>
      </c>
      <c r="K19" s="4">
        <f>K18-I19+J19</f>
        <v>3</v>
      </c>
      <c r="O19" s="4">
        <f>O18-M19+N19</f>
        <v>4</v>
      </c>
    </row>
    <row r="20" spans="1:16" s="59" customFormat="1" x14ac:dyDescent="0.25">
      <c r="A20" s="62"/>
      <c r="E20" s="62"/>
      <c r="I20" s="62"/>
      <c r="M20" s="62"/>
    </row>
    <row r="21" spans="1:16" s="55" customFormat="1" x14ac:dyDescent="0.25">
      <c r="A21" s="54" t="s">
        <v>56</v>
      </c>
      <c r="B21" s="54"/>
      <c r="C21" s="54"/>
      <c r="D21" s="57"/>
      <c r="E21" s="54" t="s">
        <v>18</v>
      </c>
      <c r="F21" s="54"/>
      <c r="G21" s="1"/>
      <c r="H21" s="61"/>
      <c r="I21" s="54" t="s">
        <v>106</v>
      </c>
      <c r="J21" s="54"/>
      <c r="K21" s="1"/>
      <c r="L21" s="61"/>
      <c r="M21" s="77" t="s">
        <v>104</v>
      </c>
      <c r="N21" s="54"/>
      <c r="O21" s="1"/>
      <c r="P21" s="61"/>
    </row>
    <row r="22" spans="1:16" x14ac:dyDescent="0.25">
      <c r="A22" s="52" t="s">
        <v>0</v>
      </c>
      <c r="B22" s="2" t="s">
        <v>1</v>
      </c>
      <c r="C22" s="2" t="s">
        <v>2</v>
      </c>
      <c r="D22" s="58"/>
      <c r="E22" s="52" t="s">
        <v>0</v>
      </c>
      <c r="F22" s="2" t="s">
        <v>1</v>
      </c>
      <c r="G22" s="2" t="s">
        <v>2</v>
      </c>
      <c r="I22" s="52" t="s">
        <v>0</v>
      </c>
      <c r="J22" s="2" t="s">
        <v>1</v>
      </c>
      <c r="K22" s="2" t="s">
        <v>2</v>
      </c>
      <c r="M22" s="52" t="s">
        <v>0</v>
      </c>
      <c r="N22" s="2" t="s">
        <v>1</v>
      </c>
      <c r="O22" s="2" t="s">
        <v>2</v>
      </c>
    </row>
    <row r="23" spans="1:16" x14ac:dyDescent="0.25">
      <c r="A23" s="3"/>
      <c r="B23" s="3"/>
      <c r="C23" s="4">
        <v>25</v>
      </c>
      <c r="E23" s="3"/>
      <c r="F23" s="3"/>
      <c r="G23" s="4">
        <v>5</v>
      </c>
      <c r="I23" s="3"/>
      <c r="J23" s="3"/>
      <c r="K23" s="4">
        <v>7</v>
      </c>
      <c r="M23" s="3"/>
      <c r="N23" s="3"/>
      <c r="O23" s="4">
        <v>6</v>
      </c>
    </row>
    <row r="24" spans="1:16" x14ac:dyDescent="0.25">
      <c r="C24" s="4">
        <f>C23-A24+B24</f>
        <v>25</v>
      </c>
      <c r="E24" s="53">
        <v>6</v>
      </c>
      <c r="F24" s="4">
        <v>4</v>
      </c>
      <c r="G24" s="4">
        <f>G23-E24+F24</f>
        <v>3</v>
      </c>
      <c r="K24" s="4">
        <f>K23-I24+J24</f>
        <v>7</v>
      </c>
      <c r="O24" s="4">
        <f>O23-M24+N24</f>
        <v>6</v>
      </c>
    </row>
    <row r="25" spans="1:16" x14ac:dyDescent="0.25">
      <c r="C25" s="4">
        <f>C24-A25+B25</f>
        <v>25</v>
      </c>
      <c r="G25" s="4">
        <f>G24-E25+F25</f>
        <v>3</v>
      </c>
      <c r="K25" s="4">
        <f>K24-I25+J25</f>
        <v>7</v>
      </c>
      <c r="O25" s="4">
        <f>O24-M25+N25</f>
        <v>6</v>
      </c>
    </row>
    <row r="26" spans="1:16" s="59" customFormat="1" x14ac:dyDescent="0.25">
      <c r="A26" s="62"/>
      <c r="E26" s="62"/>
      <c r="I26" s="62"/>
      <c r="M26" s="62"/>
    </row>
    <row r="27" spans="1:16" s="55" customFormat="1" x14ac:dyDescent="0.25">
      <c r="A27" s="54"/>
      <c r="B27" s="54"/>
      <c r="C27" s="1"/>
      <c r="D27" s="57"/>
      <c r="E27" s="54" t="s">
        <v>17</v>
      </c>
      <c r="F27" s="54"/>
      <c r="G27" s="1"/>
      <c r="H27" s="57"/>
      <c r="I27" s="77"/>
      <c r="J27" s="54"/>
      <c r="K27" s="1"/>
      <c r="L27" s="57"/>
      <c r="M27" s="54" t="s">
        <v>105</v>
      </c>
      <c r="N27" s="54"/>
      <c r="O27" s="78" t="s">
        <v>149</v>
      </c>
      <c r="P27" s="61"/>
    </row>
    <row r="28" spans="1:16" x14ac:dyDescent="0.25">
      <c r="A28" s="52" t="s">
        <v>0</v>
      </c>
      <c r="B28" s="2" t="s">
        <v>1</v>
      </c>
      <c r="C28" s="2" t="s">
        <v>2</v>
      </c>
      <c r="D28" s="58"/>
      <c r="E28" s="52" t="s">
        <v>0</v>
      </c>
      <c r="F28" s="2" t="s">
        <v>1</v>
      </c>
      <c r="G28" s="2" t="s">
        <v>2</v>
      </c>
      <c r="I28" s="52" t="s">
        <v>0</v>
      </c>
      <c r="J28" s="2" t="s">
        <v>1</v>
      </c>
      <c r="K28" s="2" t="s">
        <v>2</v>
      </c>
      <c r="M28" s="52" t="s">
        <v>0</v>
      </c>
      <c r="N28" s="2" t="s">
        <v>1</v>
      </c>
      <c r="O28" s="2" t="s">
        <v>2</v>
      </c>
    </row>
    <row r="29" spans="1:16" x14ac:dyDescent="0.25">
      <c r="A29" s="3"/>
      <c r="B29" s="3"/>
      <c r="E29" s="3"/>
      <c r="F29" s="3"/>
      <c r="G29" s="4">
        <v>6</v>
      </c>
      <c r="I29" s="3"/>
      <c r="J29" s="3"/>
      <c r="M29" s="3"/>
      <c r="N29" s="3"/>
      <c r="O29" s="4">
        <v>4</v>
      </c>
    </row>
    <row r="30" spans="1:16" x14ac:dyDescent="0.25">
      <c r="C30" s="4">
        <f>C29-A30+B30</f>
        <v>0</v>
      </c>
      <c r="E30" s="53">
        <v>10</v>
      </c>
      <c r="F30" s="4">
        <v>4</v>
      </c>
      <c r="G30" s="4">
        <f>G29-E30+F30</f>
        <v>0</v>
      </c>
      <c r="K30" s="4">
        <f>K29-I30+J30</f>
        <v>0</v>
      </c>
      <c r="M30" s="53">
        <v>15</v>
      </c>
      <c r="O30" s="4">
        <f>O29-M30+N30</f>
        <v>-11</v>
      </c>
    </row>
    <row r="31" spans="1:16" x14ac:dyDescent="0.25">
      <c r="C31" s="4">
        <f>C30-A31+B31</f>
        <v>0</v>
      </c>
      <c r="G31" s="4">
        <f>G30-E31+F31</f>
        <v>0</v>
      </c>
      <c r="K31" s="4">
        <f>K30-I31+J31</f>
        <v>0</v>
      </c>
      <c r="O31" s="4">
        <f>O30-M31+N31</f>
        <v>-11</v>
      </c>
    </row>
    <row r="32" spans="1:16" s="59" customFormat="1" x14ac:dyDescent="0.25">
      <c r="A32" s="62"/>
      <c r="E32" s="62"/>
      <c r="I32" s="62"/>
      <c r="M32" s="62"/>
    </row>
    <row r="33" spans="1:16" s="55" customFormat="1" x14ac:dyDescent="0.25">
      <c r="A33" s="54"/>
      <c r="B33" s="54"/>
      <c r="C33" s="1"/>
      <c r="D33" s="57"/>
      <c r="E33" s="54" t="s">
        <v>19</v>
      </c>
      <c r="F33" s="54"/>
      <c r="G33" s="1"/>
      <c r="H33" s="61"/>
      <c r="I33" s="77"/>
      <c r="J33" s="54"/>
      <c r="K33" s="1"/>
      <c r="L33" s="61"/>
      <c r="M33" s="54" t="s">
        <v>108</v>
      </c>
      <c r="N33" s="54"/>
      <c r="O33" s="54"/>
      <c r="P33" s="61"/>
    </row>
    <row r="34" spans="1:16" x14ac:dyDescent="0.25">
      <c r="A34" s="52" t="s">
        <v>0</v>
      </c>
      <c r="B34" s="2" t="s">
        <v>1</v>
      </c>
      <c r="C34" s="2" t="s">
        <v>2</v>
      </c>
      <c r="D34" s="58"/>
      <c r="E34" s="52" t="s">
        <v>0</v>
      </c>
      <c r="F34" s="2" t="s">
        <v>1</v>
      </c>
      <c r="G34" s="2" t="s">
        <v>2</v>
      </c>
      <c r="I34" s="52" t="s">
        <v>0</v>
      </c>
      <c r="J34" s="2" t="s">
        <v>1</v>
      </c>
      <c r="K34" s="2" t="s">
        <v>2</v>
      </c>
      <c r="M34" s="52" t="s">
        <v>0</v>
      </c>
      <c r="N34" s="2" t="s">
        <v>1</v>
      </c>
      <c r="O34" s="2" t="s">
        <v>2</v>
      </c>
    </row>
    <row r="35" spans="1:16" x14ac:dyDescent="0.25">
      <c r="A35" s="3"/>
      <c r="B35" s="3"/>
      <c r="E35" s="3"/>
      <c r="F35" s="3"/>
      <c r="G35" s="4">
        <v>6</v>
      </c>
      <c r="I35" s="3"/>
      <c r="J35" s="3"/>
      <c r="M35" s="3"/>
      <c r="N35" s="3"/>
      <c r="O35" s="4">
        <v>5</v>
      </c>
    </row>
    <row r="36" spans="1:16" x14ac:dyDescent="0.25">
      <c r="C36" s="4">
        <f>C35-A36+B36</f>
        <v>0</v>
      </c>
      <c r="E36" s="53">
        <v>7</v>
      </c>
      <c r="F36" s="4">
        <v>4</v>
      </c>
      <c r="G36" s="4">
        <f>G35-E36+F36</f>
        <v>3</v>
      </c>
      <c r="K36" s="4">
        <f>K35-I36+J36</f>
        <v>0</v>
      </c>
      <c r="O36" s="4">
        <f>O35-M36+N36</f>
        <v>5</v>
      </c>
    </row>
    <row r="37" spans="1:16" x14ac:dyDescent="0.25">
      <c r="C37" s="4">
        <f>C36-A37+B37</f>
        <v>0</v>
      </c>
      <c r="G37" s="4">
        <f>G36-E37+F37</f>
        <v>3</v>
      </c>
      <c r="K37" s="4">
        <f>K36-I37+J37</f>
        <v>0</v>
      </c>
      <c r="O37" s="4">
        <f>O36-M37+N37</f>
        <v>5</v>
      </c>
    </row>
    <row r="38" spans="1:16" s="59" customFormat="1" x14ac:dyDescent="0.25">
      <c r="A38" s="62"/>
      <c r="E38" s="62"/>
      <c r="I38" s="62"/>
      <c r="M38" s="62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7" workbookViewId="0">
      <selection activeCell="F39" sqref="F39"/>
    </sheetView>
  </sheetViews>
  <sheetFormatPr defaultColWidth="2" defaultRowHeight="15.75" x14ac:dyDescent="0.25"/>
  <cols>
    <col min="1" max="1" width="7.875" style="53" bestFit="1" customWidth="1"/>
    <col min="2" max="2" width="7.375" style="4" bestFit="1" customWidth="1"/>
    <col min="3" max="3" width="10.75" style="4" bestFit="1" customWidth="1"/>
    <col min="4" max="4" width="2" style="59"/>
    <col min="5" max="5" width="11.625" style="53" bestFit="1" customWidth="1"/>
    <col min="6" max="6" width="7.375" style="4" bestFit="1" customWidth="1"/>
    <col min="7" max="7" width="10.75" style="4" bestFit="1" customWidth="1"/>
    <col min="8" max="8" width="2" style="59"/>
    <col min="9" max="9" width="9" style="53" bestFit="1" customWidth="1"/>
    <col min="10" max="10" width="7.375" style="4" bestFit="1" customWidth="1"/>
    <col min="11" max="11" width="10.75" style="4" bestFit="1" customWidth="1"/>
    <col min="12" max="12" width="2" style="59"/>
    <col min="13" max="13" width="10.75" style="53" customWidth="1"/>
    <col min="14" max="14" width="7.375" style="4" bestFit="1" customWidth="1"/>
    <col min="15" max="15" width="10.75" style="4" bestFit="1" customWidth="1"/>
    <col min="16" max="16" width="2.875" style="59" bestFit="1" customWidth="1"/>
    <col min="17" max="17" width="7.875" style="4" bestFit="1" customWidth="1"/>
    <col min="18" max="18" width="7.375" style="4" bestFit="1" customWidth="1"/>
    <col min="19" max="19" width="10.75" style="4" bestFit="1" customWidth="1"/>
    <col min="20" max="20" width="2" style="59"/>
    <col min="21" max="21" width="11.625" style="4" bestFit="1" customWidth="1"/>
    <col min="22" max="22" width="7.375" style="4" bestFit="1" customWidth="1"/>
    <col min="23" max="23" width="10.75" style="4" bestFit="1" customWidth="1"/>
    <col min="24" max="24" width="2.875" style="59" bestFit="1" customWidth="1"/>
    <col min="25" max="16384" width="2" style="4"/>
  </cols>
  <sheetData>
    <row r="1" spans="1:24" s="6" customFormat="1" x14ac:dyDescent="0.25">
      <c r="A1" s="54" t="s">
        <v>30</v>
      </c>
      <c r="B1" s="54"/>
      <c r="C1" s="1"/>
      <c r="D1" s="74"/>
      <c r="E1" s="54" t="s">
        <v>84</v>
      </c>
      <c r="F1" s="54"/>
      <c r="G1" s="1"/>
      <c r="H1" s="57"/>
      <c r="I1" s="54" t="s">
        <v>61</v>
      </c>
      <c r="J1" s="54"/>
      <c r="K1" s="1"/>
      <c r="L1" s="57"/>
      <c r="M1" s="54" t="s">
        <v>57</v>
      </c>
      <c r="N1" s="54"/>
      <c r="O1" s="54"/>
      <c r="P1" s="61"/>
      <c r="Q1" s="54" t="s">
        <v>76</v>
      </c>
      <c r="R1" s="54"/>
      <c r="S1" s="1"/>
      <c r="T1" s="57"/>
      <c r="U1" s="54" t="s">
        <v>70</v>
      </c>
      <c r="V1" s="54"/>
      <c r="W1" s="54"/>
      <c r="X1" s="61"/>
    </row>
    <row r="2" spans="1:24" s="1" customFormat="1" x14ac:dyDescent="0.25">
      <c r="A2" s="52" t="s">
        <v>0</v>
      </c>
      <c r="B2" s="2" t="s">
        <v>1</v>
      </c>
      <c r="C2" s="2" t="s">
        <v>2</v>
      </c>
      <c r="D2" s="75"/>
      <c r="E2" s="52" t="s">
        <v>0</v>
      </c>
      <c r="F2" s="2" t="s">
        <v>1</v>
      </c>
      <c r="G2" s="2" t="s">
        <v>2</v>
      </c>
      <c r="H2" s="59"/>
      <c r="I2" s="52" t="s">
        <v>0</v>
      </c>
      <c r="J2" s="2" t="s">
        <v>1</v>
      </c>
      <c r="K2" s="2" t="s">
        <v>2</v>
      </c>
      <c r="L2" s="59"/>
      <c r="M2" s="52" t="s">
        <v>0</v>
      </c>
      <c r="N2" s="2" t="s">
        <v>1</v>
      </c>
      <c r="O2" s="2" t="s">
        <v>2</v>
      </c>
      <c r="P2" s="60"/>
      <c r="Q2" s="52" t="s">
        <v>0</v>
      </c>
      <c r="R2" s="2" t="s">
        <v>1</v>
      </c>
      <c r="S2" s="2" t="s">
        <v>2</v>
      </c>
      <c r="T2" s="59"/>
      <c r="U2" s="52" t="s">
        <v>0</v>
      </c>
      <c r="V2" s="2" t="s">
        <v>1</v>
      </c>
      <c r="W2" s="2" t="s">
        <v>2</v>
      </c>
      <c r="X2" s="60"/>
    </row>
    <row r="3" spans="1:24" x14ac:dyDescent="0.25">
      <c r="A3" s="3"/>
      <c r="B3" s="3"/>
      <c r="C3" s="4">
        <v>45</v>
      </c>
      <c r="D3" s="76"/>
      <c r="E3" s="3"/>
      <c r="F3" s="3"/>
      <c r="G3" s="4">
        <v>77</v>
      </c>
      <c r="I3" s="3"/>
      <c r="J3" s="3"/>
      <c r="K3" s="4">
        <v>21</v>
      </c>
      <c r="M3" s="3"/>
      <c r="N3" s="3"/>
      <c r="O3" s="4">
        <v>72</v>
      </c>
      <c r="Q3" s="3"/>
      <c r="R3" s="3"/>
      <c r="S3" s="4">
        <v>6</v>
      </c>
      <c r="U3" s="3"/>
      <c r="V3" s="3"/>
      <c r="W3" s="4">
        <v>8</v>
      </c>
    </row>
    <row r="4" spans="1:24" x14ac:dyDescent="0.25">
      <c r="C4" s="4">
        <f>C3-A4+B4</f>
        <v>45</v>
      </c>
      <c r="D4" s="76"/>
      <c r="G4" s="4">
        <f>G3-E4+F4</f>
        <v>77</v>
      </c>
      <c r="K4" s="4">
        <f>K3-I4+J4</f>
        <v>21</v>
      </c>
      <c r="O4" s="4">
        <f>O3-M4+N4</f>
        <v>72</v>
      </c>
      <c r="Q4" s="53">
        <v>2</v>
      </c>
      <c r="S4" s="4">
        <f>S3-Q4+R4</f>
        <v>4</v>
      </c>
      <c r="U4" s="53">
        <v>5</v>
      </c>
      <c r="V4" s="4">
        <v>1</v>
      </c>
      <c r="W4" s="4">
        <f>W3-U4+V4</f>
        <v>4</v>
      </c>
    </row>
    <row r="5" spans="1:24" x14ac:dyDescent="0.25">
      <c r="C5" s="4">
        <f>C4-A5+B5</f>
        <v>45</v>
      </c>
      <c r="D5" s="76"/>
      <c r="G5" s="4">
        <f>G4-E5+F5</f>
        <v>77</v>
      </c>
      <c r="K5" s="4">
        <f>K4-I5+J5</f>
        <v>21</v>
      </c>
      <c r="O5" s="4">
        <f>O4-M5+N5</f>
        <v>72</v>
      </c>
      <c r="Q5" s="53"/>
      <c r="S5" s="4">
        <f>S4-Q5+R5</f>
        <v>4</v>
      </c>
      <c r="U5" s="53"/>
      <c r="W5" s="4">
        <f>W4-U5+V5</f>
        <v>4</v>
      </c>
    </row>
    <row r="6" spans="1:24" x14ac:dyDescent="0.25">
      <c r="C6" s="4">
        <f>C5-A6+B6</f>
        <v>45</v>
      </c>
      <c r="D6" s="76"/>
      <c r="G6" s="4">
        <f>G5-E6+F6</f>
        <v>77</v>
      </c>
      <c r="K6" s="4">
        <f>K5-I6+J6</f>
        <v>21</v>
      </c>
      <c r="O6" s="4">
        <f>O5-M6+N6</f>
        <v>72</v>
      </c>
      <c r="Q6" s="53"/>
      <c r="S6" s="4">
        <f>S5-Q6+R6</f>
        <v>4</v>
      </c>
      <c r="U6" s="53"/>
      <c r="W6" s="4">
        <f>W5-U6+V6</f>
        <v>4</v>
      </c>
    </row>
    <row r="7" spans="1:24" x14ac:dyDescent="0.25">
      <c r="C7" s="4">
        <f>C6-A7+B7</f>
        <v>45</v>
      </c>
      <c r="D7" s="76"/>
      <c r="G7" s="4">
        <f>G6-E7+F7</f>
        <v>77</v>
      </c>
      <c r="K7" s="4">
        <f>K6-I7+J7</f>
        <v>21</v>
      </c>
      <c r="O7" s="4">
        <f>O6-M7+N7</f>
        <v>72</v>
      </c>
      <c r="Q7" s="53"/>
      <c r="S7" s="4">
        <f>S6-Q7+R7</f>
        <v>4</v>
      </c>
      <c r="U7" s="53"/>
      <c r="W7" s="4">
        <f>W6-U7+V7</f>
        <v>4</v>
      </c>
    </row>
    <row r="8" spans="1:24" s="59" customFormat="1" x14ac:dyDescent="0.25">
      <c r="A8" s="62" t="s">
        <v>126</v>
      </c>
      <c r="D8" s="76"/>
      <c r="E8" s="62"/>
      <c r="I8" s="62"/>
      <c r="M8" s="62"/>
      <c r="Q8" s="62"/>
      <c r="U8" s="62"/>
    </row>
    <row r="9" spans="1:24" s="55" customFormat="1" x14ac:dyDescent="0.25">
      <c r="A9" s="54" t="s">
        <v>44</v>
      </c>
      <c r="B9" s="54"/>
      <c r="C9" s="1"/>
      <c r="D9" s="74"/>
      <c r="E9" s="54" t="s">
        <v>85</v>
      </c>
      <c r="F9" s="54"/>
      <c r="G9" s="1"/>
      <c r="H9" s="57"/>
      <c r="I9" s="54" t="s">
        <v>125</v>
      </c>
      <c r="J9" s="54"/>
      <c r="K9" s="1"/>
      <c r="L9" s="57"/>
      <c r="M9" s="54" t="s">
        <v>150</v>
      </c>
      <c r="N9" s="54"/>
      <c r="O9" s="54"/>
      <c r="P9" s="61"/>
      <c r="Q9" s="54" t="s">
        <v>82</v>
      </c>
      <c r="R9" s="54"/>
      <c r="S9" s="1"/>
      <c r="T9" s="57"/>
      <c r="U9" s="54" t="s">
        <v>68</v>
      </c>
      <c r="V9" s="54"/>
      <c r="W9" s="78" t="s">
        <v>149</v>
      </c>
      <c r="X9" s="61"/>
    </row>
    <row r="10" spans="1:24" x14ac:dyDescent="0.25">
      <c r="A10" s="52" t="s">
        <v>0</v>
      </c>
      <c r="B10" s="2" t="s">
        <v>1</v>
      </c>
      <c r="C10" s="2" t="s">
        <v>2</v>
      </c>
      <c r="D10" s="75"/>
      <c r="E10" s="52" t="s">
        <v>0</v>
      </c>
      <c r="F10" s="2" t="s">
        <v>1</v>
      </c>
      <c r="G10" s="2" t="s">
        <v>2</v>
      </c>
      <c r="I10" s="52" t="s">
        <v>0</v>
      </c>
      <c r="J10" s="2" t="s">
        <v>1</v>
      </c>
      <c r="K10" s="2" t="s">
        <v>2</v>
      </c>
      <c r="M10" s="52" t="s">
        <v>0</v>
      </c>
      <c r="N10" s="2" t="s">
        <v>1</v>
      </c>
      <c r="O10" s="2" t="s">
        <v>2</v>
      </c>
      <c r="Q10" s="52" t="s">
        <v>0</v>
      </c>
      <c r="R10" s="2" t="s">
        <v>1</v>
      </c>
      <c r="S10" s="2" t="s">
        <v>2</v>
      </c>
      <c r="U10" s="52" t="s">
        <v>0</v>
      </c>
      <c r="V10" s="2" t="s">
        <v>1</v>
      </c>
      <c r="W10" s="2" t="s">
        <v>2</v>
      </c>
    </row>
    <row r="11" spans="1:24" x14ac:dyDescent="0.25">
      <c r="A11" s="3"/>
      <c r="B11" s="3"/>
      <c r="C11" s="4">
        <v>25</v>
      </c>
      <c r="D11" s="76"/>
      <c r="E11" s="3"/>
      <c r="F11" s="3"/>
      <c r="G11" s="4">
        <v>36</v>
      </c>
      <c r="I11" s="3"/>
      <c r="J11" s="3"/>
      <c r="K11" s="4">
        <v>17</v>
      </c>
      <c r="M11" s="3"/>
      <c r="N11" s="3"/>
      <c r="O11" s="4">
        <f>P11*4</f>
        <v>20</v>
      </c>
      <c r="P11" s="59">
        <v>5</v>
      </c>
      <c r="Q11" s="3"/>
      <c r="R11" s="3"/>
      <c r="S11" s="4">
        <v>5</v>
      </c>
      <c r="U11" s="3"/>
      <c r="V11" s="3"/>
      <c r="W11" s="4">
        <v>8</v>
      </c>
    </row>
    <row r="12" spans="1:24" x14ac:dyDescent="0.25">
      <c r="C12" s="4">
        <f>C11-A12+B12</f>
        <v>25</v>
      </c>
      <c r="D12" s="76"/>
      <c r="E12" s="53">
        <v>7</v>
      </c>
      <c r="G12" s="4">
        <f>G11-E12+F12</f>
        <v>29</v>
      </c>
      <c r="K12" s="4">
        <f>K11-I12+J12</f>
        <v>17</v>
      </c>
      <c r="M12" s="53">
        <v>9</v>
      </c>
      <c r="O12" s="4">
        <f>O11-M12+N12</f>
        <v>11</v>
      </c>
      <c r="Q12" s="53"/>
      <c r="S12" s="4">
        <f>S11-Q12+R12</f>
        <v>5</v>
      </c>
      <c r="U12" s="53">
        <v>4</v>
      </c>
      <c r="W12" s="4">
        <f>W11-U12+V12</f>
        <v>4</v>
      </c>
    </row>
    <row r="13" spans="1:24" x14ac:dyDescent="0.25">
      <c r="C13" s="4">
        <f>C12-A13+B13</f>
        <v>25</v>
      </c>
      <c r="D13" s="76"/>
      <c r="G13" s="4">
        <f>G12-E13+F13</f>
        <v>29</v>
      </c>
      <c r="K13" s="4">
        <f>K12-I13+J13</f>
        <v>17</v>
      </c>
      <c r="O13" s="4">
        <f>O12-M13+N13</f>
        <v>11</v>
      </c>
      <c r="Q13" s="53"/>
      <c r="S13" s="4">
        <f>S12-Q13+R13</f>
        <v>5</v>
      </c>
      <c r="U13" s="53">
        <v>5</v>
      </c>
      <c r="W13" s="4">
        <f>W12-U13+V13</f>
        <v>-1</v>
      </c>
    </row>
    <row r="14" spans="1:24" s="59" customFormat="1" x14ac:dyDescent="0.25">
      <c r="A14" s="62"/>
      <c r="D14" s="76"/>
      <c r="E14" s="62"/>
      <c r="I14" s="62"/>
      <c r="M14" s="62"/>
      <c r="Q14" s="62"/>
      <c r="U14" s="62"/>
    </row>
    <row r="15" spans="1:24" s="55" customFormat="1" x14ac:dyDescent="0.25">
      <c r="A15" s="54" t="s">
        <v>28</v>
      </c>
      <c r="B15" s="54"/>
      <c r="C15" s="1"/>
      <c r="D15" s="74"/>
      <c r="E15" s="54" t="s">
        <v>87</v>
      </c>
      <c r="F15" s="54"/>
      <c r="G15" s="1"/>
      <c r="H15" s="57"/>
      <c r="I15" s="54" t="s">
        <v>73</v>
      </c>
      <c r="J15" s="54"/>
      <c r="K15" s="1"/>
      <c r="L15" s="57"/>
      <c r="M15" s="54" t="s">
        <v>79</v>
      </c>
      <c r="N15" s="54"/>
      <c r="O15" s="54"/>
      <c r="P15" s="61"/>
      <c r="Q15" s="54" t="s">
        <v>71</v>
      </c>
      <c r="R15" s="54"/>
      <c r="S15" s="1"/>
      <c r="T15" s="57"/>
      <c r="U15" s="54" t="s">
        <v>69</v>
      </c>
      <c r="V15" s="54"/>
      <c r="W15" s="54"/>
      <c r="X15" s="61"/>
    </row>
    <row r="16" spans="1:24" x14ac:dyDescent="0.25">
      <c r="A16" s="52" t="s">
        <v>0</v>
      </c>
      <c r="B16" s="2" t="s">
        <v>1</v>
      </c>
      <c r="C16" s="2" t="s">
        <v>2</v>
      </c>
      <c r="D16" s="75"/>
      <c r="E16" s="52" t="s">
        <v>0</v>
      </c>
      <c r="F16" s="2" t="s">
        <v>1</v>
      </c>
      <c r="G16" s="2" t="s">
        <v>2</v>
      </c>
      <c r="I16" s="52" t="s">
        <v>0</v>
      </c>
      <c r="J16" s="2" t="s">
        <v>1</v>
      </c>
      <c r="K16" s="2" t="s">
        <v>2</v>
      </c>
      <c r="M16" s="52" t="s">
        <v>0</v>
      </c>
      <c r="N16" s="2" t="s">
        <v>1</v>
      </c>
      <c r="O16" s="2" t="s">
        <v>2</v>
      </c>
      <c r="Q16" s="52" t="s">
        <v>0</v>
      </c>
      <c r="R16" s="2" t="s">
        <v>1</v>
      </c>
      <c r="S16" s="2" t="s">
        <v>2</v>
      </c>
      <c r="U16" s="52" t="s">
        <v>0</v>
      </c>
      <c r="V16" s="2" t="s">
        <v>1</v>
      </c>
      <c r="W16" s="2" t="s">
        <v>2</v>
      </c>
    </row>
    <row r="17" spans="1:24" x14ac:dyDescent="0.25">
      <c r="A17" s="3"/>
      <c r="B17" s="3"/>
      <c r="C17" s="4">
        <v>12</v>
      </c>
      <c r="D17" s="76"/>
      <c r="E17" s="3"/>
      <c r="F17" s="3"/>
      <c r="G17" s="4">
        <v>5</v>
      </c>
      <c r="I17" s="3"/>
      <c r="J17" s="3"/>
      <c r="K17" s="4">
        <v>6</v>
      </c>
      <c r="M17" s="3"/>
      <c r="N17" s="3"/>
      <c r="O17" s="4">
        <v>7</v>
      </c>
      <c r="Q17" s="3"/>
      <c r="R17" s="3"/>
      <c r="S17" s="4">
        <v>9</v>
      </c>
      <c r="U17" s="3"/>
      <c r="V17" s="3"/>
      <c r="W17" s="4">
        <v>8</v>
      </c>
    </row>
    <row r="18" spans="1:24" x14ac:dyDescent="0.25">
      <c r="C18" s="4">
        <f>C17-A18+B18</f>
        <v>12</v>
      </c>
      <c r="D18" s="76"/>
      <c r="G18" s="4">
        <f>G17-E18+F18</f>
        <v>5</v>
      </c>
      <c r="K18" s="4">
        <f>K17-I18+J18</f>
        <v>6</v>
      </c>
      <c r="O18" s="4">
        <f>O17-M18+N18</f>
        <v>7</v>
      </c>
      <c r="Q18" s="53"/>
      <c r="S18" s="4">
        <f>S17-Q18+R18</f>
        <v>9</v>
      </c>
      <c r="U18" s="53"/>
      <c r="W18" s="4">
        <f>W17-U18+V18</f>
        <v>8</v>
      </c>
    </row>
    <row r="19" spans="1:24" x14ac:dyDescent="0.25">
      <c r="C19" s="4">
        <f>C18-A19+B19</f>
        <v>12</v>
      </c>
      <c r="D19" s="76"/>
      <c r="G19" s="4">
        <f>G18-E19+F19</f>
        <v>5</v>
      </c>
      <c r="K19" s="4">
        <f>K18-I19+J19</f>
        <v>6</v>
      </c>
      <c r="O19" s="4">
        <f>O18-M19+N19</f>
        <v>7</v>
      </c>
      <c r="Q19" s="53"/>
      <c r="S19" s="4">
        <f>S18-Q19+R19</f>
        <v>9</v>
      </c>
      <c r="U19" s="53"/>
      <c r="W19" s="4">
        <f>W18-U19+V19</f>
        <v>8</v>
      </c>
    </row>
    <row r="20" spans="1:24" s="59" customFormat="1" x14ac:dyDescent="0.25">
      <c r="A20" s="62"/>
      <c r="D20" s="76"/>
      <c r="E20" s="62"/>
      <c r="I20" s="62"/>
      <c r="M20" s="62"/>
      <c r="Q20" s="62"/>
      <c r="U20" s="62"/>
    </row>
    <row r="21" spans="1:24" s="55" customFormat="1" x14ac:dyDescent="0.25">
      <c r="A21" s="54" t="s">
        <v>26</v>
      </c>
      <c r="B21" s="54"/>
      <c r="C21" s="1"/>
      <c r="D21" s="74"/>
      <c r="E21" s="54" t="s">
        <v>88</v>
      </c>
      <c r="F21" s="54"/>
      <c r="G21" s="1"/>
      <c r="H21" s="57"/>
      <c r="I21" s="54" t="s">
        <v>62</v>
      </c>
      <c r="J21" s="54"/>
      <c r="K21" s="1"/>
      <c r="L21" s="57"/>
      <c r="M21" s="54" t="s">
        <v>63</v>
      </c>
      <c r="N21" s="54"/>
      <c r="O21" s="54"/>
      <c r="P21" s="61"/>
      <c r="Q21" s="54" t="s">
        <v>75</v>
      </c>
      <c r="R21" s="54"/>
      <c r="S21" s="1"/>
      <c r="T21" s="57"/>
      <c r="U21" s="54" t="s">
        <v>77</v>
      </c>
      <c r="V21" s="54"/>
      <c r="W21" s="54"/>
      <c r="X21" s="61"/>
    </row>
    <row r="22" spans="1:24" x14ac:dyDescent="0.25">
      <c r="A22" s="52" t="s">
        <v>0</v>
      </c>
      <c r="B22" s="2" t="s">
        <v>1</v>
      </c>
      <c r="C22" s="2" t="s">
        <v>2</v>
      </c>
      <c r="D22" s="75"/>
      <c r="E22" s="52" t="s">
        <v>0</v>
      </c>
      <c r="F22" s="2" t="s">
        <v>1</v>
      </c>
      <c r="G22" s="2" t="s">
        <v>2</v>
      </c>
      <c r="I22" s="52" t="s">
        <v>0</v>
      </c>
      <c r="J22" s="2" t="s">
        <v>1</v>
      </c>
      <c r="K22" s="2" t="s">
        <v>2</v>
      </c>
      <c r="M22" s="52" t="s">
        <v>0</v>
      </c>
      <c r="N22" s="2" t="s">
        <v>1</v>
      </c>
      <c r="O22" s="2" t="s">
        <v>2</v>
      </c>
      <c r="Q22" s="52" t="s">
        <v>0</v>
      </c>
      <c r="R22" s="2" t="s">
        <v>1</v>
      </c>
      <c r="S22" s="2" t="s">
        <v>2</v>
      </c>
      <c r="U22" s="52" t="s">
        <v>0</v>
      </c>
      <c r="V22" s="2" t="s">
        <v>1</v>
      </c>
      <c r="W22" s="2" t="s">
        <v>2</v>
      </c>
    </row>
    <row r="23" spans="1:24" x14ac:dyDescent="0.25">
      <c r="A23" s="3"/>
      <c r="B23" s="3"/>
      <c r="C23" s="4">
        <v>8</v>
      </c>
      <c r="D23" s="76"/>
      <c r="E23" s="3"/>
      <c r="F23" s="3"/>
      <c r="G23" s="4">
        <v>5</v>
      </c>
      <c r="I23" s="3"/>
      <c r="J23" s="3"/>
      <c r="K23" s="4">
        <v>6</v>
      </c>
      <c r="M23" s="3"/>
      <c r="N23" s="3"/>
      <c r="O23" s="4">
        <v>9</v>
      </c>
      <c r="Q23" s="3"/>
      <c r="R23" s="3"/>
      <c r="S23" s="4">
        <v>7</v>
      </c>
      <c r="U23" s="3"/>
      <c r="V23" s="3"/>
      <c r="W23" s="4">
        <v>5</v>
      </c>
    </row>
    <row r="24" spans="1:24" x14ac:dyDescent="0.25">
      <c r="C24" s="4">
        <f>C23-A24+B24</f>
        <v>8</v>
      </c>
      <c r="D24" s="76"/>
      <c r="G24" s="4">
        <f>G23-E24+F24</f>
        <v>5</v>
      </c>
      <c r="K24" s="4">
        <f>K23-I24+J24</f>
        <v>6</v>
      </c>
      <c r="O24" s="4">
        <f>O23-M24+N24</f>
        <v>9</v>
      </c>
      <c r="Q24" s="53"/>
      <c r="S24" s="4">
        <f>S23-Q24+R24</f>
        <v>7</v>
      </c>
      <c r="U24" s="53"/>
      <c r="W24" s="4">
        <f>W23-U24+V24</f>
        <v>5</v>
      </c>
    </row>
    <row r="25" spans="1:24" x14ac:dyDescent="0.25">
      <c r="C25" s="4">
        <f>C24-A25+B25</f>
        <v>8</v>
      </c>
      <c r="D25" s="76"/>
      <c r="G25" s="4">
        <f>G24-E25+F25</f>
        <v>5</v>
      </c>
      <c r="K25" s="4">
        <f>K24-I25+J25</f>
        <v>6</v>
      </c>
      <c r="O25" s="4">
        <f>O24-M25+N25</f>
        <v>9</v>
      </c>
      <c r="Q25" s="53"/>
      <c r="S25" s="4">
        <f>S24-Q25+R25</f>
        <v>7</v>
      </c>
      <c r="U25" s="53"/>
      <c r="W25" s="4">
        <f>W24-U25+V25</f>
        <v>5</v>
      </c>
    </row>
    <row r="26" spans="1:24" s="59" customFormat="1" x14ac:dyDescent="0.25">
      <c r="A26" s="62"/>
      <c r="D26" s="76"/>
      <c r="E26" s="62"/>
      <c r="I26" s="62"/>
      <c r="M26" s="62"/>
      <c r="Q26" s="62"/>
      <c r="U26" s="62"/>
    </row>
    <row r="27" spans="1:24" s="55" customFormat="1" x14ac:dyDescent="0.25">
      <c r="A27" s="54" t="s">
        <v>24</v>
      </c>
      <c r="B27" s="54"/>
      <c r="C27" s="1"/>
      <c r="D27" s="74"/>
      <c r="E27" s="54" t="s">
        <v>89</v>
      </c>
      <c r="F27" s="54"/>
      <c r="G27" s="1"/>
      <c r="H27" s="57"/>
      <c r="I27" s="54" t="s">
        <v>81</v>
      </c>
      <c r="J27" s="54"/>
      <c r="K27" s="1"/>
      <c r="L27" s="57"/>
      <c r="M27" s="54" t="s">
        <v>80</v>
      </c>
      <c r="N27" s="54"/>
      <c r="O27" s="54"/>
      <c r="P27" s="61"/>
      <c r="Q27" s="54" t="s">
        <v>66</v>
      </c>
      <c r="R27" s="54"/>
      <c r="S27" s="1"/>
      <c r="T27" s="57"/>
      <c r="U27" s="54" t="s">
        <v>72</v>
      </c>
      <c r="V27" s="54"/>
      <c r="W27" s="54"/>
      <c r="X27" s="61"/>
    </row>
    <row r="28" spans="1:24" x14ac:dyDescent="0.25">
      <c r="A28" s="52" t="s">
        <v>0</v>
      </c>
      <c r="B28" s="2" t="s">
        <v>1</v>
      </c>
      <c r="C28" s="2" t="s">
        <v>2</v>
      </c>
      <c r="D28" s="75"/>
      <c r="E28" s="52" t="s">
        <v>0</v>
      </c>
      <c r="F28" s="2" t="s">
        <v>1</v>
      </c>
      <c r="G28" s="2" t="s">
        <v>2</v>
      </c>
      <c r="I28" s="52" t="s">
        <v>0</v>
      </c>
      <c r="J28" s="2" t="s">
        <v>1</v>
      </c>
      <c r="K28" s="2" t="s">
        <v>2</v>
      </c>
      <c r="M28" s="52" t="s">
        <v>0</v>
      </c>
      <c r="N28" s="2" t="s">
        <v>1</v>
      </c>
      <c r="O28" s="2" t="s">
        <v>2</v>
      </c>
      <c r="Q28" s="52" t="s">
        <v>0</v>
      </c>
      <c r="R28" s="2" t="s">
        <v>1</v>
      </c>
      <c r="S28" s="2" t="s">
        <v>2</v>
      </c>
      <c r="U28" s="52" t="s">
        <v>0</v>
      </c>
      <c r="V28" s="2" t="s">
        <v>1</v>
      </c>
      <c r="W28" s="2" t="s">
        <v>2</v>
      </c>
    </row>
    <row r="29" spans="1:24" x14ac:dyDescent="0.25">
      <c r="A29" s="3"/>
      <c r="B29" s="3"/>
      <c r="C29" s="4">
        <v>14</v>
      </c>
      <c r="D29" s="76"/>
      <c r="E29" s="3"/>
      <c r="F29" s="3"/>
      <c r="G29" s="4">
        <v>3</v>
      </c>
      <c r="I29" s="3"/>
      <c r="J29" s="3"/>
      <c r="K29" s="4">
        <v>7</v>
      </c>
      <c r="M29" s="3"/>
      <c r="N29" s="3"/>
      <c r="O29" s="4">
        <v>4</v>
      </c>
      <c r="Q29" s="3"/>
      <c r="R29" s="3"/>
      <c r="S29" s="4">
        <v>8</v>
      </c>
      <c r="U29" s="3"/>
      <c r="V29" s="3"/>
      <c r="W29" s="4">
        <v>9</v>
      </c>
    </row>
    <row r="30" spans="1:24" x14ac:dyDescent="0.25">
      <c r="C30" s="4">
        <f>C29-A30+B30</f>
        <v>14</v>
      </c>
      <c r="D30" s="76"/>
      <c r="G30" s="4">
        <f>G29-E30+F30</f>
        <v>3</v>
      </c>
      <c r="K30" s="4">
        <f>K29-I30+J30</f>
        <v>7</v>
      </c>
      <c r="O30" s="4">
        <f>O29-M30+N30</f>
        <v>4</v>
      </c>
      <c r="Q30" s="53"/>
      <c r="S30" s="4">
        <f>S29-Q30+R30</f>
        <v>8</v>
      </c>
      <c r="U30" s="53"/>
      <c r="W30" s="4">
        <f>W29-U30+V30</f>
        <v>9</v>
      </c>
    </row>
    <row r="31" spans="1:24" x14ac:dyDescent="0.25">
      <c r="C31" s="4">
        <f>C30-A31+B31</f>
        <v>14</v>
      </c>
      <c r="D31" s="76"/>
      <c r="G31" s="4">
        <f>G30-E31+F31</f>
        <v>3</v>
      </c>
      <c r="K31" s="4">
        <f>K30-I31+J31</f>
        <v>7</v>
      </c>
      <c r="O31" s="4">
        <f>O30-M31+N31</f>
        <v>4</v>
      </c>
      <c r="Q31" s="53"/>
      <c r="S31" s="4">
        <f>S30-Q31+R31</f>
        <v>8</v>
      </c>
      <c r="U31" s="53"/>
      <c r="W31" s="4">
        <f>W30-U31+V31</f>
        <v>9</v>
      </c>
    </row>
    <row r="32" spans="1:24" s="59" customFormat="1" x14ac:dyDescent="0.25">
      <c r="A32" s="62"/>
      <c r="D32" s="76"/>
      <c r="E32" s="62"/>
      <c r="I32" s="62"/>
      <c r="M32" s="62"/>
      <c r="Q32" s="62"/>
      <c r="U32" s="62"/>
    </row>
    <row r="33" spans="1:24" s="55" customFormat="1" x14ac:dyDescent="0.25">
      <c r="A33" s="54" t="s">
        <v>22</v>
      </c>
      <c r="B33" s="54"/>
      <c r="C33" s="1"/>
      <c r="D33" s="74"/>
      <c r="E33" s="54" t="s">
        <v>90</v>
      </c>
      <c r="F33" s="54"/>
      <c r="G33" s="1"/>
      <c r="H33" s="57"/>
      <c r="I33" s="54" t="s">
        <v>83</v>
      </c>
      <c r="J33" s="54"/>
      <c r="K33" s="1"/>
      <c r="L33" s="57"/>
      <c r="M33" s="54" t="s">
        <v>74</v>
      </c>
      <c r="N33" s="54"/>
      <c r="O33" s="1"/>
      <c r="P33" s="61"/>
      <c r="Q33" s="54" t="s">
        <v>65</v>
      </c>
      <c r="R33" s="54"/>
      <c r="S33" s="1"/>
      <c r="T33" s="57"/>
      <c r="U33" s="54" t="s">
        <v>152</v>
      </c>
      <c r="V33" s="54"/>
      <c r="W33" s="54"/>
      <c r="X33" s="61"/>
    </row>
    <row r="34" spans="1:24" x14ac:dyDescent="0.25">
      <c r="A34" s="52" t="s">
        <v>0</v>
      </c>
      <c r="B34" s="2" t="s">
        <v>1</v>
      </c>
      <c r="C34" s="2" t="s">
        <v>2</v>
      </c>
      <c r="D34" s="75"/>
      <c r="E34" s="52" t="s">
        <v>0</v>
      </c>
      <c r="F34" s="2" t="s">
        <v>1</v>
      </c>
      <c r="G34" s="2" t="s">
        <v>2</v>
      </c>
      <c r="I34" s="52" t="s">
        <v>0</v>
      </c>
      <c r="J34" s="2" t="s">
        <v>1</v>
      </c>
      <c r="K34" s="2" t="s">
        <v>2</v>
      </c>
      <c r="M34" s="52" t="s">
        <v>0</v>
      </c>
      <c r="N34" s="2" t="s">
        <v>1</v>
      </c>
      <c r="O34" s="2" t="s">
        <v>2</v>
      </c>
      <c r="Q34" s="52" t="s">
        <v>0</v>
      </c>
      <c r="R34" s="2" t="s">
        <v>1</v>
      </c>
      <c r="S34" s="2" t="s">
        <v>2</v>
      </c>
      <c r="U34" s="52" t="s">
        <v>0</v>
      </c>
      <c r="V34" s="2" t="s">
        <v>1</v>
      </c>
      <c r="W34" s="2" t="s">
        <v>2</v>
      </c>
    </row>
    <row r="35" spans="1:24" x14ac:dyDescent="0.25">
      <c r="A35" s="3"/>
      <c r="B35" s="3"/>
      <c r="C35" s="4">
        <v>7</v>
      </c>
      <c r="D35" s="76"/>
      <c r="E35" s="3"/>
      <c r="F35" s="3"/>
      <c r="G35" s="4">
        <v>3</v>
      </c>
      <c r="I35" s="3"/>
      <c r="J35" s="3"/>
      <c r="K35" s="4">
        <v>11</v>
      </c>
      <c r="M35" s="3"/>
      <c r="N35" s="3"/>
      <c r="O35" s="4">
        <v>8</v>
      </c>
      <c r="Q35" s="3"/>
      <c r="R35" s="3"/>
      <c r="U35" s="3"/>
      <c r="V35" s="3"/>
      <c r="W35" s="4">
        <f>5*X35</f>
        <v>65</v>
      </c>
      <c r="X35" s="59">
        <v>13</v>
      </c>
    </row>
    <row r="36" spans="1:24" x14ac:dyDescent="0.25">
      <c r="C36" s="4">
        <f>C35-A36+B36</f>
        <v>7</v>
      </c>
      <c r="D36" s="76"/>
      <c r="G36" s="4">
        <f>G35-E36+F36</f>
        <v>3</v>
      </c>
      <c r="I36" s="53">
        <v>5</v>
      </c>
      <c r="K36" s="4">
        <f>K35-I36+J36</f>
        <v>6</v>
      </c>
      <c r="O36" s="4">
        <f>O35-M36+N36</f>
        <v>8</v>
      </c>
      <c r="Q36" s="53"/>
      <c r="S36" s="4">
        <f>S35-Q36+R36</f>
        <v>0</v>
      </c>
      <c r="U36" s="53"/>
      <c r="W36" s="4">
        <f>W35-U36+V36</f>
        <v>65</v>
      </c>
    </row>
    <row r="37" spans="1:24" x14ac:dyDescent="0.25">
      <c r="C37" s="4">
        <f>C36-A37+B37</f>
        <v>7</v>
      </c>
      <c r="D37" s="76"/>
      <c r="G37" s="4">
        <f>G36-E37+F37</f>
        <v>3</v>
      </c>
      <c r="K37" s="4">
        <f>K36-I37+J37</f>
        <v>6</v>
      </c>
      <c r="O37" s="4">
        <f>O36-M37+N37</f>
        <v>8</v>
      </c>
      <c r="Q37" s="53"/>
      <c r="S37" s="4">
        <f>S36-Q37+R37</f>
        <v>0</v>
      </c>
      <c r="U37" s="53"/>
      <c r="W37" s="4">
        <f>W36-U37+V37</f>
        <v>65</v>
      </c>
    </row>
    <row r="38" spans="1:24" s="59" customFormat="1" x14ac:dyDescent="0.25">
      <c r="A38" s="62"/>
      <c r="D38" s="76"/>
      <c r="E38" s="62"/>
      <c r="I38" s="62"/>
      <c r="M38" s="62"/>
      <c r="Q38" s="62"/>
      <c r="U38" s="62"/>
    </row>
    <row r="39" spans="1:24" x14ac:dyDescent="0.25">
      <c r="A39" s="54" t="s">
        <v>20</v>
      </c>
      <c r="B39" s="54"/>
      <c r="C39" s="1"/>
      <c r="D39" s="74"/>
      <c r="E39" s="54" t="s">
        <v>128</v>
      </c>
      <c r="F39" s="54"/>
      <c r="G39" s="78" t="s">
        <v>149</v>
      </c>
      <c r="H39" s="57"/>
      <c r="I39" s="54" t="s">
        <v>67</v>
      </c>
      <c r="J39" s="54"/>
      <c r="K39" s="78" t="s">
        <v>149</v>
      </c>
      <c r="L39" s="57"/>
      <c r="M39" s="54" t="s">
        <v>78</v>
      </c>
      <c r="N39" s="54"/>
      <c r="O39" s="1"/>
      <c r="Q39" s="54" t="s">
        <v>153</v>
      </c>
      <c r="R39" s="54"/>
      <c r="S39" s="1"/>
      <c r="T39" s="57"/>
      <c r="U39" s="54" t="s">
        <v>151</v>
      </c>
      <c r="V39" s="54"/>
      <c r="W39" s="54"/>
    </row>
    <row r="40" spans="1:24" x14ac:dyDescent="0.25">
      <c r="A40" s="52" t="s">
        <v>0</v>
      </c>
      <c r="B40" s="2" t="s">
        <v>1</v>
      </c>
      <c r="C40" s="2" t="s">
        <v>2</v>
      </c>
      <c r="D40" s="75"/>
      <c r="E40" s="52" t="s">
        <v>0</v>
      </c>
      <c r="F40" s="2" t="s">
        <v>1</v>
      </c>
      <c r="G40" s="2" t="s">
        <v>2</v>
      </c>
      <c r="I40" s="52" t="s">
        <v>0</v>
      </c>
      <c r="J40" s="2" t="s">
        <v>1</v>
      </c>
      <c r="K40" s="2" t="s">
        <v>2</v>
      </c>
      <c r="M40" s="52" t="s">
        <v>0</v>
      </c>
      <c r="N40" s="2" t="s">
        <v>1</v>
      </c>
      <c r="O40" s="2" t="s">
        <v>2</v>
      </c>
      <c r="Q40" s="52" t="s">
        <v>0</v>
      </c>
      <c r="R40" s="2" t="s">
        <v>1</v>
      </c>
      <c r="S40" s="2" t="s">
        <v>2</v>
      </c>
      <c r="U40" s="52" t="s">
        <v>0</v>
      </c>
      <c r="V40" s="2" t="s">
        <v>1</v>
      </c>
      <c r="W40" s="2" t="s">
        <v>2</v>
      </c>
    </row>
    <row r="41" spans="1:24" x14ac:dyDescent="0.25">
      <c r="A41" s="3"/>
      <c r="B41" s="3"/>
      <c r="C41" s="4">
        <v>9</v>
      </c>
      <c r="D41" s="76"/>
      <c r="E41" s="3"/>
      <c r="F41" s="3"/>
      <c r="G41" s="4">
        <v>6</v>
      </c>
      <c r="I41" s="3"/>
      <c r="J41" s="3"/>
      <c r="K41" s="4">
        <v>7</v>
      </c>
      <c r="M41" s="3"/>
      <c r="N41" s="3"/>
      <c r="O41" s="4">
        <v>7</v>
      </c>
      <c r="Q41" s="3"/>
      <c r="R41" s="3"/>
      <c r="S41" s="4">
        <f>4*T41</f>
        <v>52</v>
      </c>
      <c r="T41" s="59">
        <v>13</v>
      </c>
      <c r="U41" s="3"/>
      <c r="V41" s="3"/>
      <c r="W41" s="4">
        <f>4*X41</f>
        <v>52</v>
      </c>
      <c r="X41" s="59">
        <v>13</v>
      </c>
    </row>
    <row r="42" spans="1:24" x14ac:dyDescent="0.25">
      <c r="C42" s="4">
        <f>C41-A42+B42</f>
        <v>9</v>
      </c>
      <c r="D42" s="76"/>
      <c r="E42" s="53">
        <v>9</v>
      </c>
      <c r="G42" s="4">
        <f>G41-E42+F42</f>
        <v>-3</v>
      </c>
      <c r="I42" s="53">
        <v>3</v>
      </c>
      <c r="K42" s="4">
        <f>K41-I42+J42</f>
        <v>4</v>
      </c>
      <c r="O42" s="4">
        <f>O41-M42+N42</f>
        <v>7</v>
      </c>
      <c r="Q42" s="53"/>
      <c r="S42" s="4">
        <f>S41-Q42+R42</f>
        <v>52</v>
      </c>
      <c r="U42" s="53">
        <v>23</v>
      </c>
      <c r="W42" s="4">
        <f>W41-U42+V42</f>
        <v>29</v>
      </c>
    </row>
    <row r="43" spans="1:24" x14ac:dyDescent="0.25">
      <c r="C43" s="4">
        <f>C42-A43+B43</f>
        <v>9</v>
      </c>
      <c r="D43" s="76"/>
      <c r="G43" s="4">
        <f>G42-E43+F43</f>
        <v>-3</v>
      </c>
      <c r="I43" s="53">
        <v>5</v>
      </c>
      <c r="K43" s="4">
        <f>K42-I43+J43</f>
        <v>-1</v>
      </c>
      <c r="O43" s="4">
        <f>O42-M43+N43</f>
        <v>7</v>
      </c>
      <c r="Q43" s="53"/>
      <c r="S43" s="4">
        <f>S42-Q43+R43</f>
        <v>52</v>
      </c>
      <c r="U43" s="53">
        <v>30</v>
      </c>
      <c r="W43" s="4">
        <f>W42-U43+V43</f>
        <v>-1</v>
      </c>
    </row>
    <row r="44" spans="1:24" s="59" customFormat="1" x14ac:dyDescent="0.25">
      <c r="A44" s="62"/>
      <c r="D44" s="76"/>
      <c r="E44" s="62"/>
      <c r="I44" s="62"/>
      <c r="M44" s="62"/>
      <c r="Q44" s="62"/>
      <c r="U44" s="62"/>
    </row>
    <row r="45" spans="1:24" x14ac:dyDescent="0.25">
      <c r="A45" s="54" t="s">
        <v>159</v>
      </c>
      <c r="B45" s="54"/>
      <c r="C45" s="1"/>
      <c r="E45" s="54" t="s">
        <v>163</v>
      </c>
      <c r="F45" s="54"/>
      <c r="G45" s="1"/>
      <c r="I45" s="54" t="s">
        <v>164</v>
      </c>
      <c r="J45" s="54"/>
      <c r="K45" s="1"/>
    </row>
    <row r="46" spans="1:24" x14ac:dyDescent="0.25">
      <c r="A46" s="52" t="s">
        <v>0</v>
      </c>
      <c r="B46" s="2" t="s">
        <v>1</v>
      </c>
      <c r="C46" s="2" t="s">
        <v>2</v>
      </c>
      <c r="E46" s="52" t="s">
        <v>0</v>
      </c>
      <c r="F46" s="2" t="s">
        <v>1</v>
      </c>
      <c r="G46" s="2" t="s">
        <v>2</v>
      </c>
      <c r="I46" s="52" t="s">
        <v>0</v>
      </c>
      <c r="J46" s="2" t="s">
        <v>1</v>
      </c>
      <c r="K46" s="2" t="s">
        <v>2</v>
      </c>
    </row>
    <row r="47" spans="1:24" x14ac:dyDescent="0.25">
      <c r="A47" s="3"/>
      <c r="B47" s="3"/>
      <c r="C47" s="4">
        <v>60</v>
      </c>
      <c r="E47" s="3"/>
      <c r="F47" s="3"/>
      <c r="G47" s="4">
        <v>32</v>
      </c>
      <c r="I47" s="3"/>
      <c r="J47" s="3"/>
      <c r="K47" s="4">
        <v>32</v>
      </c>
    </row>
    <row r="48" spans="1:24" x14ac:dyDescent="0.25">
      <c r="C48" s="4">
        <f>C47-A48+B48</f>
        <v>60</v>
      </c>
      <c r="G48" s="4">
        <f>G47-E48+F48</f>
        <v>32</v>
      </c>
      <c r="K48" s="4">
        <f>K47-I48+J48</f>
        <v>32</v>
      </c>
    </row>
    <row r="49" spans="1:13" x14ac:dyDescent="0.25">
      <c r="C49" s="4">
        <f>C48-A49+B49</f>
        <v>60</v>
      </c>
      <c r="G49" s="4">
        <f>G48-E49+F49</f>
        <v>32</v>
      </c>
      <c r="K49" s="4">
        <f>K48-I49+J49</f>
        <v>32</v>
      </c>
    </row>
    <row r="50" spans="1:13" s="59" customFormat="1" x14ac:dyDescent="0.25">
      <c r="A50" s="62"/>
      <c r="E50" s="62"/>
      <c r="I50" s="62"/>
      <c r="M50" s="62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/>
  </sheetViews>
  <sheetFormatPr defaultRowHeight="15.75" x14ac:dyDescent="0.25"/>
  <cols>
    <col min="1" max="1" width="12.125" style="53" customWidth="1"/>
    <col min="2" max="2" width="7.375" style="4" customWidth="1"/>
    <col min="3" max="3" width="10.75" style="4" bestFit="1" customWidth="1"/>
    <col min="4" max="4" width="3.125" style="59" customWidth="1"/>
    <col min="5" max="5" width="10.875" style="53" customWidth="1"/>
    <col min="6" max="6" width="7.375" style="4" customWidth="1"/>
    <col min="7" max="7" width="10.75" style="4" bestFit="1" customWidth="1"/>
    <col min="8" max="8" width="3.125" style="59" customWidth="1"/>
    <col min="9" max="9" width="7.875" style="53" bestFit="1" customWidth="1"/>
    <col min="10" max="10" width="7.375" style="4" customWidth="1"/>
    <col min="11" max="11" width="10.75" style="4" bestFit="1" customWidth="1"/>
    <col min="12" max="12" width="3.125" style="59" customWidth="1"/>
    <col min="13" max="13" width="7.875" style="53" bestFit="1" customWidth="1"/>
    <col min="14" max="14" width="7.375" style="4" customWidth="1"/>
    <col min="15" max="15" width="10.75" style="4" bestFit="1" customWidth="1"/>
    <col min="16" max="16" width="3.125" style="59" customWidth="1"/>
    <col min="17" max="17" width="10.125" style="53" bestFit="1" customWidth="1"/>
    <col min="18" max="18" width="7.375" style="4" customWidth="1"/>
    <col min="19" max="19" width="10.75" style="4" bestFit="1" customWidth="1"/>
    <col min="20" max="20" width="2.75" style="59" customWidth="1"/>
    <col min="21" max="16384" width="9" style="4"/>
  </cols>
  <sheetData>
    <row r="1" spans="1:20" s="6" customFormat="1" x14ac:dyDescent="0.25">
      <c r="A1" s="56" t="s">
        <v>113</v>
      </c>
      <c r="B1" s="56"/>
      <c r="C1" s="78" t="s">
        <v>149</v>
      </c>
      <c r="D1" s="57"/>
      <c r="E1" s="56" t="s">
        <v>118</v>
      </c>
      <c r="F1" s="56"/>
      <c r="G1" s="78" t="s">
        <v>149</v>
      </c>
      <c r="H1" s="57"/>
      <c r="I1" s="56"/>
      <c r="J1" s="56"/>
      <c r="K1" s="1"/>
      <c r="L1" s="57"/>
      <c r="M1" s="56"/>
      <c r="N1" s="56"/>
      <c r="O1" s="1"/>
      <c r="P1" s="57"/>
      <c r="Q1" s="56" t="s">
        <v>124</v>
      </c>
      <c r="R1" s="56"/>
      <c r="S1" s="1"/>
      <c r="T1" s="57"/>
    </row>
    <row r="2" spans="1:20" s="1" customFormat="1" x14ac:dyDescent="0.25">
      <c r="A2" s="52" t="s">
        <v>0</v>
      </c>
      <c r="B2" s="2" t="s">
        <v>1</v>
      </c>
      <c r="C2" s="2" t="s">
        <v>2</v>
      </c>
      <c r="D2" s="60"/>
      <c r="E2" s="52" t="s">
        <v>0</v>
      </c>
      <c r="F2" s="2" t="s">
        <v>1</v>
      </c>
      <c r="G2" s="2" t="s">
        <v>2</v>
      </c>
      <c r="H2" s="60"/>
      <c r="I2" s="52" t="s">
        <v>0</v>
      </c>
      <c r="J2" s="2" t="s">
        <v>1</v>
      </c>
      <c r="K2" s="2" t="s">
        <v>2</v>
      </c>
      <c r="L2" s="60"/>
      <c r="M2" s="52" t="s">
        <v>0</v>
      </c>
      <c r="N2" s="2" t="s">
        <v>1</v>
      </c>
      <c r="O2" s="2" t="s">
        <v>2</v>
      </c>
      <c r="P2" s="60"/>
      <c r="Q2" s="52" t="s">
        <v>0</v>
      </c>
      <c r="R2" s="2" t="s">
        <v>1</v>
      </c>
      <c r="S2" s="2" t="s">
        <v>2</v>
      </c>
      <c r="T2" s="60"/>
    </row>
    <row r="3" spans="1:20" x14ac:dyDescent="0.25">
      <c r="A3" s="3"/>
      <c r="B3" s="3"/>
      <c r="C3" s="4">
        <v>58</v>
      </c>
      <c r="E3" s="3"/>
      <c r="F3" s="3"/>
      <c r="G3" s="4">
        <v>8</v>
      </c>
      <c r="I3" s="3"/>
      <c r="J3" s="3"/>
      <c r="M3" s="3"/>
      <c r="N3" s="3"/>
      <c r="Q3" s="3"/>
      <c r="R3" s="3"/>
      <c r="S3" s="4" t="s">
        <v>127</v>
      </c>
    </row>
    <row r="4" spans="1:20" x14ac:dyDescent="0.25">
      <c r="A4" s="53">
        <v>20</v>
      </c>
      <c r="C4" s="4">
        <f>C3-A4+B4</f>
        <v>38</v>
      </c>
      <c r="E4" s="53">
        <v>8</v>
      </c>
      <c r="G4" s="4">
        <f>G3-E4+F4</f>
        <v>0</v>
      </c>
      <c r="K4" s="4">
        <f>K3-I4+J4</f>
        <v>0</v>
      </c>
      <c r="O4" s="4">
        <f>O3-M4+N4</f>
        <v>0</v>
      </c>
      <c r="S4" s="4" t="s">
        <v>127</v>
      </c>
    </row>
    <row r="5" spans="1:20" x14ac:dyDescent="0.25">
      <c r="A5" s="53">
        <v>23</v>
      </c>
      <c r="C5" s="4">
        <f>C4-A5+B5</f>
        <v>15</v>
      </c>
      <c r="G5" s="4">
        <f>G4-E5+F5</f>
        <v>0</v>
      </c>
      <c r="K5" s="4">
        <f>K4-I5+J5</f>
        <v>0</v>
      </c>
      <c r="O5" s="4">
        <f>O4-M5+N5</f>
        <v>0</v>
      </c>
      <c r="S5" s="4" t="s">
        <v>127</v>
      </c>
    </row>
    <row r="6" spans="1:20" x14ac:dyDescent="0.25">
      <c r="A6" s="53">
        <v>17</v>
      </c>
      <c r="C6" s="4">
        <f>C5-A6+B6</f>
        <v>-2</v>
      </c>
      <c r="G6" s="4">
        <f>G5-E6+F6</f>
        <v>0</v>
      </c>
      <c r="K6" s="4">
        <f>K5-I6+J6</f>
        <v>0</v>
      </c>
      <c r="O6" s="4">
        <f>O5-M6+N6</f>
        <v>0</v>
      </c>
      <c r="S6" s="4" t="s">
        <v>127</v>
      </c>
    </row>
    <row r="7" spans="1:20" s="59" customFormat="1" x14ac:dyDescent="0.25">
      <c r="A7" s="62"/>
      <c r="E7" s="62"/>
      <c r="I7" s="62"/>
      <c r="M7" s="62"/>
      <c r="Q7" s="62"/>
    </row>
    <row r="8" spans="1:20" s="55" customFormat="1" x14ac:dyDescent="0.25">
      <c r="A8" s="56" t="s">
        <v>116</v>
      </c>
      <c r="B8" s="56"/>
      <c r="C8" s="78" t="s">
        <v>149</v>
      </c>
      <c r="D8" s="61"/>
      <c r="E8" s="56" t="s">
        <v>120</v>
      </c>
      <c r="F8" s="56"/>
      <c r="G8" s="78" t="s">
        <v>149</v>
      </c>
      <c r="H8" s="61"/>
      <c r="I8" s="54"/>
      <c r="J8" s="54"/>
      <c r="K8" s="1"/>
      <c r="L8" s="61"/>
      <c r="M8" s="56"/>
      <c r="N8" s="56"/>
      <c r="O8" s="1"/>
      <c r="P8" s="57"/>
      <c r="Q8" s="56" t="s">
        <v>97</v>
      </c>
      <c r="R8" s="56"/>
      <c r="S8" s="78" t="s">
        <v>149</v>
      </c>
      <c r="T8" s="57"/>
    </row>
    <row r="9" spans="1:20" x14ac:dyDescent="0.25">
      <c r="A9" s="52" t="s">
        <v>0</v>
      </c>
      <c r="B9" s="2" t="s">
        <v>1</v>
      </c>
      <c r="C9" s="2" t="s">
        <v>2</v>
      </c>
      <c r="E9" s="52" t="s">
        <v>0</v>
      </c>
      <c r="F9" s="2" t="s">
        <v>1</v>
      </c>
      <c r="G9" s="2" t="s">
        <v>2</v>
      </c>
      <c r="I9" s="52" t="s">
        <v>0</v>
      </c>
      <c r="J9" s="2" t="s">
        <v>1</v>
      </c>
      <c r="K9" s="2" t="s">
        <v>2</v>
      </c>
      <c r="M9" s="52" t="s">
        <v>0</v>
      </c>
      <c r="N9" s="2" t="s">
        <v>1</v>
      </c>
      <c r="O9" s="2" t="s">
        <v>2</v>
      </c>
      <c r="Q9" s="52" t="s">
        <v>0</v>
      </c>
      <c r="R9" s="2" t="s">
        <v>1</v>
      </c>
      <c r="S9" s="2" t="s">
        <v>2</v>
      </c>
      <c r="T9" s="60"/>
    </row>
    <row r="10" spans="1:20" x14ac:dyDescent="0.25">
      <c r="A10" s="3"/>
      <c r="B10" s="3"/>
      <c r="C10" s="4">
        <v>41</v>
      </c>
      <c r="E10" s="3"/>
      <c r="F10" s="3"/>
      <c r="G10" s="4">
        <v>8</v>
      </c>
      <c r="I10" s="3"/>
      <c r="J10" s="3"/>
      <c r="M10" s="3"/>
      <c r="N10" s="3"/>
      <c r="Q10" s="3"/>
      <c r="R10" s="3"/>
      <c r="S10" s="4">
        <v>27</v>
      </c>
    </row>
    <row r="11" spans="1:20" x14ac:dyDescent="0.25">
      <c r="A11" s="53">
        <v>19</v>
      </c>
      <c r="C11" s="4">
        <f>C10-A11+B11</f>
        <v>22</v>
      </c>
      <c r="E11" s="53">
        <v>4</v>
      </c>
      <c r="G11" s="4">
        <f>G10-E11+F11</f>
        <v>4</v>
      </c>
      <c r="K11" s="4">
        <f>K10-I11+J11</f>
        <v>0</v>
      </c>
      <c r="O11" s="4">
        <f>O10-M11+N11</f>
        <v>0</v>
      </c>
      <c r="Q11" s="53">
        <v>19</v>
      </c>
      <c r="S11" s="4">
        <f>S10-Q11+R11</f>
        <v>8</v>
      </c>
    </row>
    <row r="12" spans="1:20" x14ac:dyDescent="0.25">
      <c r="A12" s="53">
        <v>28</v>
      </c>
      <c r="C12" s="4">
        <f>C11-A12+B12</f>
        <v>-6</v>
      </c>
      <c r="E12" s="53">
        <v>6</v>
      </c>
      <c r="G12" s="4">
        <f>G11-E12+F12</f>
        <v>-2</v>
      </c>
      <c r="K12" s="4">
        <f>K11-I12+J12</f>
        <v>0</v>
      </c>
      <c r="O12" s="4">
        <f>O11-M12+N12</f>
        <v>0</v>
      </c>
      <c r="Q12" s="53">
        <v>13</v>
      </c>
      <c r="S12" s="4">
        <f>S11-Q12+R12</f>
        <v>-5</v>
      </c>
    </row>
    <row r="13" spans="1:20" s="59" customFormat="1" x14ac:dyDescent="0.25">
      <c r="A13" s="62"/>
      <c r="E13" s="62"/>
      <c r="I13" s="62"/>
      <c r="M13" s="62"/>
      <c r="Q13" s="62"/>
    </row>
    <row r="14" spans="1:20" s="55" customFormat="1" x14ac:dyDescent="0.25">
      <c r="A14" s="56" t="s">
        <v>158</v>
      </c>
      <c r="B14" s="56"/>
      <c r="C14" s="78" t="s">
        <v>149</v>
      </c>
      <c r="D14" s="61"/>
      <c r="E14" s="56" t="s">
        <v>121</v>
      </c>
      <c r="F14" s="56"/>
      <c r="G14" s="78" t="s">
        <v>149</v>
      </c>
      <c r="H14" s="61"/>
      <c r="I14" s="54"/>
      <c r="J14" s="54"/>
      <c r="K14" s="1"/>
      <c r="L14" s="61"/>
      <c r="M14" s="56"/>
      <c r="N14" s="56"/>
      <c r="O14" s="1"/>
      <c r="P14" s="57"/>
      <c r="Q14" s="56" t="s">
        <v>97</v>
      </c>
      <c r="R14" s="56"/>
      <c r="S14" s="78" t="s">
        <v>149</v>
      </c>
      <c r="T14" s="61"/>
    </row>
    <row r="15" spans="1:20" x14ac:dyDescent="0.25">
      <c r="A15" s="52" t="s">
        <v>0</v>
      </c>
      <c r="B15" s="2" t="s">
        <v>1</v>
      </c>
      <c r="C15" s="2" t="s">
        <v>2</v>
      </c>
      <c r="E15" s="52" t="s">
        <v>0</v>
      </c>
      <c r="F15" s="2" t="s">
        <v>1</v>
      </c>
      <c r="G15" s="2" t="s">
        <v>2</v>
      </c>
      <c r="I15" s="52" t="s">
        <v>0</v>
      </c>
      <c r="J15" s="2" t="s">
        <v>1</v>
      </c>
      <c r="K15" s="2" t="s">
        <v>2</v>
      </c>
      <c r="M15" s="52" t="s">
        <v>0</v>
      </c>
      <c r="N15" s="2" t="s">
        <v>1</v>
      </c>
      <c r="O15" s="2" t="s">
        <v>2</v>
      </c>
      <c r="Q15" s="52" t="s">
        <v>0</v>
      </c>
      <c r="R15" s="2" t="s">
        <v>1</v>
      </c>
      <c r="S15" s="2" t="s">
        <v>2</v>
      </c>
    </row>
    <row r="16" spans="1:20" x14ac:dyDescent="0.25">
      <c r="A16" s="3"/>
      <c r="B16" s="3"/>
      <c r="C16" s="4">
        <v>28</v>
      </c>
      <c r="E16" s="3"/>
      <c r="F16" s="3"/>
      <c r="G16" s="4">
        <v>8</v>
      </c>
      <c r="I16" s="3"/>
      <c r="J16" s="3"/>
      <c r="M16" s="3"/>
      <c r="N16" s="3"/>
      <c r="Q16" s="3"/>
      <c r="R16" s="3"/>
      <c r="S16" s="4">
        <v>27</v>
      </c>
    </row>
    <row r="17" spans="1:20" x14ac:dyDescent="0.25">
      <c r="A17" s="53">
        <v>5</v>
      </c>
      <c r="C17" s="4">
        <f>C16-A17+B17</f>
        <v>23</v>
      </c>
      <c r="E17" s="53">
        <v>3</v>
      </c>
      <c r="G17" s="4">
        <f>G16-E17+F17</f>
        <v>5</v>
      </c>
      <c r="K17" s="4">
        <f>K16-I17+J17</f>
        <v>0</v>
      </c>
      <c r="O17" s="4">
        <f>O16-M17+N17</f>
        <v>0</v>
      </c>
      <c r="Q17" s="53">
        <v>21</v>
      </c>
      <c r="S17" s="4">
        <f>S16-Q17+R17</f>
        <v>6</v>
      </c>
    </row>
    <row r="18" spans="1:20" x14ac:dyDescent="0.25">
      <c r="C18" s="4">
        <f>C17-A18+B18</f>
        <v>23</v>
      </c>
      <c r="E18" s="53">
        <v>7</v>
      </c>
      <c r="G18" s="4">
        <f>G17-E18+F18</f>
        <v>-2</v>
      </c>
      <c r="K18" s="4">
        <f>K17-I18+J18</f>
        <v>0</v>
      </c>
      <c r="O18" s="4">
        <f>O17-M18+N18</f>
        <v>0</v>
      </c>
      <c r="Q18" s="53">
        <v>7</v>
      </c>
      <c r="S18" s="4">
        <f>S17-Q18+R18</f>
        <v>-1</v>
      </c>
    </row>
    <row r="19" spans="1:20" s="59" customFormat="1" x14ac:dyDescent="0.25">
      <c r="A19" s="62"/>
      <c r="E19" s="62"/>
      <c r="I19" s="62"/>
      <c r="M19" s="62"/>
      <c r="Q19" s="62"/>
    </row>
    <row r="20" spans="1:20" s="55" customFormat="1" x14ac:dyDescent="0.25">
      <c r="A20" s="56" t="s">
        <v>117</v>
      </c>
      <c r="B20" s="56"/>
      <c r="C20" s="78" t="s">
        <v>149</v>
      </c>
      <c r="D20" s="61"/>
      <c r="E20" s="56" t="s">
        <v>122</v>
      </c>
      <c r="F20" s="56"/>
      <c r="G20" s="78" t="s">
        <v>149</v>
      </c>
      <c r="H20" s="61"/>
      <c r="I20" s="56"/>
      <c r="J20" s="54"/>
      <c r="K20" s="1"/>
      <c r="L20" s="61"/>
      <c r="M20" s="56"/>
      <c r="N20" s="54"/>
      <c r="O20" s="1"/>
      <c r="P20" s="57"/>
      <c r="Q20" s="56" t="s">
        <v>148</v>
      </c>
      <c r="R20" s="54"/>
      <c r="S20" s="78" t="s">
        <v>149</v>
      </c>
      <c r="T20" s="61"/>
    </row>
    <row r="21" spans="1:20" x14ac:dyDescent="0.25">
      <c r="A21" s="52" t="s">
        <v>0</v>
      </c>
      <c r="B21" s="2" t="s">
        <v>1</v>
      </c>
      <c r="C21" s="2" t="s">
        <v>2</v>
      </c>
      <c r="E21" s="52" t="s">
        <v>0</v>
      </c>
      <c r="F21" s="2" t="s">
        <v>1</v>
      </c>
      <c r="G21" s="2" t="s">
        <v>2</v>
      </c>
      <c r="I21" s="52" t="s">
        <v>0</v>
      </c>
      <c r="J21" s="2" t="s">
        <v>1</v>
      </c>
      <c r="K21" s="2" t="s">
        <v>2</v>
      </c>
      <c r="M21" s="52" t="s">
        <v>0</v>
      </c>
      <c r="N21" s="2" t="s">
        <v>1</v>
      </c>
      <c r="O21" s="2" t="s">
        <v>2</v>
      </c>
      <c r="Q21" s="52" t="s">
        <v>0</v>
      </c>
      <c r="R21" s="2" t="s">
        <v>1</v>
      </c>
      <c r="S21" s="2" t="s">
        <v>2</v>
      </c>
    </row>
    <row r="22" spans="1:20" x14ac:dyDescent="0.25">
      <c r="A22" s="3"/>
      <c r="B22" s="3"/>
      <c r="C22" s="4">
        <v>8</v>
      </c>
      <c r="E22" s="3"/>
      <c r="F22" s="3"/>
      <c r="G22" s="4">
        <v>8</v>
      </c>
      <c r="I22" s="3"/>
      <c r="J22" s="3"/>
      <c r="M22" s="3"/>
      <c r="N22" s="3"/>
      <c r="Q22" s="3"/>
      <c r="R22" s="3"/>
      <c r="S22" s="4">
        <v>13</v>
      </c>
    </row>
    <row r="23" spans="1:20" x14ac:dyDescent="0.25">
      <c r="A23" s="53">
        <v>8</v>
      </c>
      <c r="C23" s="4">
        <f>C22-A23+B23</f>
        <v>0</v>
      </c>
      <c r="E23" s="53">
        <v>7</v>
      </c>
      <c r="G23" s="4">
        <f>G22-E23+F23</f>
        <v>1</v>
      </c>
      <c r="K23" s="4">
        <f>K22-I23+J23</f>
        <v>0</v>
      </c>
      <c r="O23" s="4">
        <f>O22-M23+N23</f>
        <v>0</v>
      </c>
      <c r="Q23" s="53">
        <v>9</v>
      </c>
      <c r="S23" s="4">
        <f>S22-Q23+R23</f>
        <v>4</v>
      </c>
    </row>
    <row r="24" spans="1:20" x14ac:dyDescent="0.25">
      <c r="C24" s="4">
        <f>C23-A24+B24</f>
        <v>0</v>
      </c>
      <c r="E24" s="53">
        <v>5</v>
      </c>
      <c r="G24" s="4">
        <f>G23-E24+F24</f>
        <v>-4</v>
      </c>
      <c r="K24" s="4">
        <f>K23-I24+J24</f>
        <v>0</v>
      </c>
      <c r="O24" s="4">
        <f>O23-M24+N24</f>
        <v>0</v>
      </c>
      <c r="Q24" s="53">
        <v>8</v>
      </c>
      <c r="S24" s="4">
        <f>S23-Q24+R24</f>
        <v>-4</v>
      </c>
    </row>
    <row r="25" spans="1:20" s="59" customFormat="1" x14ac:dyDescent="0.25">
      <c r="A25" s="62"/>
      <c r="E25" s="62"/>
      <c r="I25" s="62"/>
      <c r="M25" s="62"/>
      <c r="Q25" s="62"/>
    </row>
    <row r="26" spans="1:20" x14ac:dyDescent="0.25">
      <c r="A26" s="56" t="s">
        <v>119</v>
      </c>
      <c r="B26" s="56"/>
      <c r="C26" s="78" t="s">
        <v>149</v>
      </c>
      <c r="D26" s="61"/>
      <c r="E26" s="56" t="s">
        <v>123</v>
      </c>
      <c r="F26" s="56"/>
      <c r="G26" s="78" t="s">
        <v>149</v>
      </c>
      <c r="H26" s="61"/>
      <c r="I26" s="56"/>
      <c r="J26" s="54"/>
      <c r="K26" s="1"/>
      <c r="L26" s="61"/>
      <c r="M26" s="56"/>
      <c r="N26" s="54"/>
      <c r="O26" s="1"/>
      <c r="P26" s="57"/>
      <c r="Q26" s="56" t="s">
        <v>148</v>
      </c>
      <c r="R26" s="54"/>
      <c r="S26" s="78" t="s">
        <v>149</v>
      </c>
      <c r="T26" s="61"/>
    </row>
    <row r="27" spans="1:20" x14ac:dyDescent="0.25">
      <c r="A27" s="52" t="s">
        <v>0</v>
      </c>
      <c r="B27" s="2" t="s">
        <v>1</v>
      </c>
      <c r="C27" s="2" t="s">
        <v>2</v>
      </c>
      <c r="E27" s="52" t="s">
        <v>0</v>
      </c>
      <c r="F27" s="2" t="s">
        <v>1</v>
      </c>
      <c r="G27" s="2" t="s">
        <v>2</v>
      </c>
      <c r="I27" s="52" t="s">
        <v>0</v>
      </c>
      <c r="J27" s="2" t="s">
        <v>1</v>
      </c>
      <c r="K27" s="2" t="s">
        <v>2</v>
      </c>
      <c r="M27" s="52" t="s">
        <v>0</v>
      </c>
      <c r="N27" s="2" t="s">
        <v>1</v>
      </c>
      <c r="O27" s="2" t="s">
        <v>2</v>
      </c>
      <c r="Q27" s="52" t="s">
        <v>0</v>
      </c>
      <c r="R27" s="2" t="s">
        <v>1</v>
      </c>
      <c r="S27" s="2" t="s">
        <v>2</v>
      </c>
    </row>
    <row r="28" spans="1:20" x14ac:dyDescent="0.25">
      <c r="A28" s="3"/>
      <c r="B28" s="3"/>
      <c r="C28" s="4">
        <v>8</v>
      </c>
      <c r="E28" s="3"/>
      <c r="F28" s="3"/>
      <c r="G28" s="4">
        <v>8</v>
      </c>
      <c r="I28" s="3"/>
      <c r="J28" s="3"/>
      <c r="M28" s="3"/>
      <c r="N28" s="3"/>
      <c r="Q28" s="3"/>
      <c r="R28" s="3"/>
      <c r="S28" s="4">
        <v>13</v>
      </c>
    </row>
    <row r="29" spans="1:20" x14ac:dyDescent="0.25">
      <c r="A29" s="53">
        <v>2</v>
      </c>
      <c r="C29" s="4">
        <f>C28-A29+B29</f>
        <v>6</v>
      </c>
      <c r="E29" s="53">
        <v>9</v>
      </c>
      <c r="G29" s="4">
        <f>G28-E29+F29</f>
        <v>-1</v>
      </c>
      <c r="K29" s="4">
        <f>K28-I29+J29</f>
        <v>0</v>
      </c>
      <c r="O29" s="4">
        <f>O28-M29+N29</f>
        <v>0</v>
      </c>
      <c r="Q29" s="53">
        <v>10</v>
      </c>
      <c r="S29" s="4">
        <f>S28-Q29+R29</f>
        <v>3</v>
      </c>
    </row>
    <row r="30" spans="1:20" x14ac:dyDescent="0.25">
      <c r="A30" s="53">
        <v>7</v>
      </c>
      <c r="C30" s="4">
        <f>C29-A30+B30</f>
        <v>-1</v>
      </c>
      <c r="G30" s="4">
        <f>G29-E30+F30</f>
        <v>-1</v>
      </c>
      <c r="K30" s="4">
        <f>K29-I30+J30</f>
        <v>0</v>
      </c>
      <c r="O30" s="4">
        <f>O29-M30+N30</f>
        <v>0</v>
      </c>
      <c r="Q30" s="53">
        <v>5</v>
      </c>
      <c r="S30" s="4">
        <f>S29-Q30+R30</f>
        <v>-2</v>
      </c>
    </row>
    <row r="31" spans="1:20" s="59" customFormat="1" x14ac:dyDescent="0.25">
      <c r="A31" s="62"/>
      <c r="E31" s="62"/>
      <c r="I31" s="62"/>
      <c r="M31" s="62"/>
      <c r="Q31" s="62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6.625" style="4" bestFit="1" customWidth="1"/>
    <col min="2" max="2" width="16" style="4" bestFit="1" customWidth="1"/>
    <col min="3" max="3" width="6.375" style="4" bestFit="1" customWidth="1"/>
    <col min="4" max="4" width="4.375" style="4" bestFit="1" customWidth="1"/>
    <col min="5" max="5" width="5" style="4" bestFit="1" customWidth="1"/>
    <col min="6" max="13" width="3.875" style="4" bestFit="1" customWidth="1"/>
    <col min="14" max="14" width="9" style="4"/>
    <col min="15" max="15" width="8.625" style="1" bestFit="1" customWidth="1"/>
    <col min="16" max="16" width="2.875" style="4" bestFit="1" customWidth="1"/>
    <col min="17" max="21" width="3.875" style="4" bestFit="1" customWidth="1"/>
    <col min="22" max="23" width="11.875" style="4" bestFit="1" customWidth="1"/>
    <col min="24" max="16384" width="9" style="4"/>
  </cols>
  <sheetData>
    <row r="1" spans="1:21" s="1" customFormat="1" ht="16.5" thickBot="1" x14ac:dyDescent="0.3">
      <c r="B1" s="5" t="s">
        <v>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1" s="1" customFormat="1" ht="17.25" thickTop="1" thickBot="1" x14ac:dyDescent="0.3">
      <c r="A2" s="1" t="s">
        <v>11</v>
      </c>
      <c r="B2" s="1" t="s">
        <v>96</v>
      </c>
      <c r="C2" s="1" t="s">
        <v>95</v>
      </c>
      <c r="D2" s="1" t="s">
        <v>3</v>
      </c>
      <c r="E2" s="1" t="s">
        <v>4</v>
      </c>
      <c r="F2" s="1">
        <v>12</v>
      </c>
      <c r="G2" s="1">
        <v>13</v>
      </c>
      <c r="H2" s="1">
        <v>14</v>
      </c>
      <c r="I2" s="1">
        <v>15</v>
      </c>
      <c r="J2" s="1">
        <v>16</v>
      </c>
      <c r="K2" s="1">
        <v>17</v>
      </c>
      <c r="L2" s="1">
        <v>18</v>
      </c>
      <c r="M2" s="1">
        <v>19</v>
      </c>
      <c r="O2" s="49" t="s">
        <v>49</v>
      </c>
      <c r="P2" s="50" t="s">
        <v>50</v>
      </c>
      <c r="Q2" s="50" t="s">
        <v>51</v>
      </c>
      <c r="R2" s="50" t="s">
        <v>52</v>
      </c>
      <c r="S2" s="50" t="s">
        <v>53</v>
      </c>
      <c r="T2" s="50" t="s">
        <v>54</v>
      </c>
      <c r="U2" s="51" t="s">
        <v>55</v>
      </c>
    </row>
    <row r="3" spans="1:21" x14ac:dyDescent="0.25">
      <c r="C3" s="4">
        <v>0</v>
      </c>
      <c r="D3" s="4">
        <f ca="1">RANDBETWEEN(1,20)</f>
        <v>14</v>
      </c>
      <c r="E3" s="4">
        <f t="shared" ref="E3:E22" ca="1" si="0">D3+C3</f>
        <v>14</v>
      </c>
      <c r="F3" s="4" t="str">
        <f t="shared" ref="F3:M25" ca="1" si="1">IF($E3&gt;F$2-1,"Yes","No")</f>
        <v>Yes</v>
      </c>
      <c r="G3" s="4" t="str">
        <f t="shared" ca="1" si="1"/>
        <v>Yes</v>
      </c>
      <c r="H3" s="4" t="str">
        <f t="shared" ca="1" si="1"/>
        <v>Yes</v>
      </c>
      <c r="I3" s="4" t="str">
        <f t="shared" ca="1" si="1"/>
        <v>No</v>
      </c>
      <c r="J3" s="4" t="str">
        <f t="shared" ca="1" si="1"/>
        <v>No</v>
      </c>
      <c r="K3" s="4" t="str">
        <f t="shared" ca="1" si="1"/>
        <v>No</v>
      </c>
      <c r="L3" s="4" t="str">
        <f t="shared" ca="1" si="1"/>
        <v>No</v>
      </c>
      <c r="M3" s="4" t="str">
        <f t="shared" ca="1" si="1"/>
        <v>No</v>
      </c>
      <c r="O3" s="46" t="s">
        <v>33</v>
      </c>
      <c r="P3" s="47">
        <f ca="1">RANDBETWEEN(1,3)</f>
        <v>1</v>
      </c>
      <c r="Q3" s="47">
        <f ca="1">RANDBETWEEN(1,3)+RANDBETWEEN(1,3)</f>
        <v>5</v>
      </c>
      <c r="R3" s="47">
        <f ca="1">RANDBETWEEN(1,3)+RANDBETWEEN(1,3)+RANDBETWEEN(1,3)</f>
        <v>7</v>
      </c>
      <c r="S3" s="47">
        <f ca="1">RANDBETWEEN(1,3)+RANDBETWEEN(1,3)+RANDBETWEEN(1,3)+RANDBETWEEN(1,3)</f>
        <v>7</v>
      </c>
      <c r="T3" s="47">
        <f ca="1">RANDBETWEEN(1,3)+RANDBETWEEN(1,3)+RANDBETWEEN(1,3)+RANDBETWEEN(1,3)+RANDBETWEEN(1,3)</f>
        <v>12</v>
      </c>
      <c r="U3" s="48">
        <f ca="1">RANDBETWEEN(1,3)+RANDBETWEEN(1,3)+RANDBETWEEN(1,3)+RANDBETWEEN(1,3)+RANDBETWEEN(1,3)+RANDBETWEEN(1,3)</f>
        <v>11</v>
      </c>
    </row>
    <row r="4" spans="1:21" x14ac:dyDescent="0.25">
      <c r="C4" s="4">
        <v>0</v>
      </c>
      <c r="D4" s="4">
        <f t="shared" ref="D4:D25" ca="1" si="2">RANDBETWEEN(1,20)</f>
        <v>5</v>
      </c>
      <c r="E4" s="4">
        <f t="shared" ca="1" si="0"/>
        <v>5</v>
      </c>
      <c r="F4" s="4" t="str">
        <f t="shared" ca="1" si="1"/>
        <v>No</v>
      </c>
      <c r="G4" s="4" t="str">
        <f t="shared" ca="1" si="1"/>
        <v>No</v>
      </c>
      <c r="H4" s="4" t="str">
        <f t="shared" ca="1" si="1"/>
        <v>No</v>
      </c>
      <c r="I4" s="4" t="str">
        <f t="shared" ca="1" si="1"/>
        <v>No</v>
      </c>
      <c r="J4" s="4" t="str">
        <f t="shared" ca="1" si="1"/>
        <v>No</v>
      </c>
      <c r="K4" s="4" t="str">
        <f t="shared" ca="1" si="1"/>
        <v>No</v>
      </c>
      <c r="L4" s="4" t="str">
        <f t="shared" ca="1" si="1"/>
        <v>No</v>
      </c>
      <c r="M4" s="4" t="str">
        <f t="shared" ca="1" si="1"/>
        <v>No</v>
      </c>
      <c r="O4" s="40" t="s">
        <v>31</v>
      </c>
      <c r="P4" s="41">
        <f ca="1">RANDBETWEEN(1,4)</f>
        <v>2</v>
      </c>
      <c r="Q4" s="41">
        <f ca="1">RANDBETWEEN(1,4)+RANDBETWEEN(1,4)</f>
        <v>3</v>
      </c>
      <c r="R4" s="41">
        <f ca="1">RANDBETWEEN(1,4)+RANDBETWEEN(1,4)+RANDBETWEEN(1,4)</f>
        <v>8</v>
      </c>
      <c r="S4" s="41">
        <f ca="1">RANDBETWEEN(1,4)+RANDBETWEEN(1,4)+RANDBETWEEN(1,4)+RANDBETWEEN(1,4)</f>
        <v>11</v>
      </c>
      <c r="T4" s="41">
        <f ca="1">RANDBETWEEN(1,4)+RANDBETWEEN(1,4)+RANDBETWEEN(1,4)+RANDBETWEEN(1,4)+RANDBETWEEN(1,4)</f>
        <v>10</v>
      </c>
      <c r="U4" s="42">
        <f ca="1">RANDBETWEEN(1,4)+RANDBETWEEN(1,4)+RANDBETWEEN(1,4)+RANDBETWEEN(1,4)+RANDBETWEEN(1,4)+RANDBETWEEN(1,4)</f>
        <v>14</v>
      </c>
    </row>
    <row r="5" spans="1:21" x14ac:dyDescent="0.25">
      <c r="C5" s="4">
        <v>0</v>
      </c>
      <c r="D5" s="4">
        <f t="shared" ca="1" si="2"/>
        <v>5</v>
      </c>
      <c r="E5" s="4">
        <f t="shared" ca="1" si="0"/>
        <v>5</v>
      </c>
      <c r="F5" s="4" t="str">
        <f t="shared" ca="1" si="1"/>
        <v>No</v>
      </c>
      <c r="G5" s="4" t="str">
        <f t="shared" ca="1" si="1"/>
        <v>No</v>
      </c>
      <c r="H5" s="4" t="str">
        <f t="shared" ca="1" si="1"/>
        <v>No</v>
      </c>
      <c r="I5" s="4" t="str">
        <f t="shared" ca="1" si="1"/>
        <v>No</v>
      </c>
      <c r="J5" s="4" t="str">
        <f t="shared" ca="1" si="1"/>
        <v>No</v>
      </c>
      <c r="K5" s="4" t="str">
        <f t="shared" ca="1" si="1"/>
        <v>No</v>
      </c>
      <c r="L5" s="4" t="str">
        <f t="shared" ca="1" si="1"/>
        <v>No</v>
      </c>
      <c r="M5" s="4" t="str">
        <f t="shared" ca="1" si="1"/>
        <v>No</v>
      </c>
      <c r="O5" s="40" t="s">
        <v>29</v>
      </c>
      <c r="P5" s="41">
        <f ca="1">RANDBETWEEN(1,6)</f>
        <v>2</v>
      </c>
      <c r="Q5" s="41">
        <f ca="1">RANDBETWEEN(1,6)+RANDBETWEEN(1,6)</f>
        <v>2</v>
      </c>
      <c r="R5" s="41">
        <f ca="1">RANDBETWEEN(1,6)+RANDBETWEEN(1,6)+RANDBETWEEN(1,6)</f>
        <v>12</v>
      </c>
      <c r="S5" s="41">
        <f ca="1">RANDBETWEEN(1,6)+RANDBETWEEN(1,6)+RANDBETWEEN(1,6)+RANDBETWEEN(1,6)</f>
        <v>22</v>
      </c>
      <c r="T5" s="41">
        <f ca="1">RANDBETWEEN(1,6)+RANDBETWEEN(1,6)+RANDBETWEEN(1,6)+RANDBETWEEN(1,6)+RANDBETWEEN(1,6)</f>
        <v>20</v>
      </c>
      <c r="U5" s="42">
        <f ca="1">RANDBETWEEN(1,6)+RANDBETWEEN(1,6)+RANDBETWEEN(1,6)+RANDBETWEEN(1,6)+RANDBETWEEN(1,6)+RANDBETWEEN(1,6)</f>
        <v>24</v>
      </c>
    </row>
    <row r="6" spans="1:21" x14ac:dyDescent="0.25">
      <c r="C6" s="4">
        <v>0</v>
      </c>
      <c r="D6" s="4">
        <f t="shared" ca="1" si="2"/>
        <v>10</v>
      </c>
      <c r="E6" s="4">
        <f t="shared" ca="1" si="0"/>
        <v>10</v>
      </c>
      <c r="F6" s="4" t="str">
        <f t="shared" ca="1" si="1"/>
        <v>No</v>
      </c>
      <c r="G6" s="4" t="str">
        <f t="shared" ca="1" si="1"/>
        <v>No</v>
      </c>
      <c r="H6" s="4" t="str">
        <f t="shared" ca="1" si="1"/>
        <v>No</v>
      </c>
      <c r="I6" s="4" t="str">
        <f t="shared" ca="1" si="1"/>
        <v>No</v>
      </c>
      <c r="J6" s="4" t="str">
        <f t="shared" ca="1" si="1"/>
        <v>No</v>
      </c>
      <c r="K6" s="4" t="str">
        <f t="shared" ca="1" si="1"/>
        <v>No</v>
      </c>
      <c r="L6" s="4" t="str">
        <f t="shared" ca="1" si="1"/>
        <v>No</v>
      </c>
      <c r="M6" s="4" t="str">
        <f t="shared" ca="1" si="1"/>
        <v>No</v>
      </c>
      <c r="O6" s="40" t="s">
        <v>27</v>
      </c>
      <c r="P6" s="41">
        <f ca="1">RANDBETWEEN(1,8)</f>
        <v>5</v>
      </c>
      <c r="Q6" s="41">
        <f ca="1">RANDBETWEEN(1,8)+RANDBETWEEN(1,8)</f>
        <v>10</v>
      </c>
      <c r="R6" s="41">
        <f ca="1">RANDBETWEEN(1,8)+RANDBETWEEN(1,8)+RANDBETWEEN(1,8)</f>
        <v>12</v>
      </c>
      <c r="S6" s="41">
        <f ca="1">RANDBETWEEN(1,8)+RANDBETWEEN(1,8)+RANDBETWEEN(1,8)+RANDBETWEEN(1,8)</f>
        <v>21</v>
      </c>
      <c r="T6" s="41">
        <f ca="1">RANDBETWEEN(1,8)+RANDBETWEEN(1,8)+RANDBETWEEN(1,8)+RANDBETWEEN(1,8)+RANDBETWEEN(1,8)</f>
        <v>26</v>
      </c>
      <c r="U6" s="42">
        <f ca="1">RANDBETWEEN(1,8)+RANDBETWEEN(1,8)+RANDBETWEEN(1,8)+RANDBETWEEN(1,8)+RANDBETWEEN(1,8)+RANDBETWEEN(1,8)</f>
        <v>23</v>
      </c>
    </row>
    <row r="7" spans="1:21" x14ac:dyDescent="0.25">
      <c r="C7" s="4">
        <v>0</v>
      </c>
      <c r="D7" s="4">
        <f t="shared" ca="1" si="2"/>
        <v>2</v>
      </c>
      <c r="E7" s="4">
        <f t="shared" ca="1" si="0"/>
        <v>2</v>
      </c>
      <c r="F7" s="4" t="str">
        <f t="shared" ca="1" si="1"/>
        <v>No</v>
      </c>
      <c r="G7" s="4" t="str">
        <f t="shared" ca="1" si="1"/>
        <v>No</v>
      </c>
      <c r="H7" s="4" t="str">
        <f t="shared" ca="1" si="1"/>
        <v>No</v>
      </c>
      <c r="I7" s="4" t="str">
        <f t="shared" ca="1" si="1"/>
        <v>No</v>
      </c>
      <c r="J7" s="4" t="str">
        <f t="shared" ca="1" si="1"/>
        <v>No</v>
      </c>
      <c r="K7" s="4" t="str">
        <f t="shared" ca="1" si="1"/>
        <v>No</v>
      </c>
      <c r="L7" s="4" t="str">
        <f t="shared" ca="1" si="1"/>
        <v>No</v>
      </c>
      <c r="M7" s="4" t="str">
        <f t="shared" ca="1" si="1"/>
        <v>No</v>
      </c>
      <c r="O7" s="40" t="s">
        <v>25</v>
      </c>
      <c r="P7" s="41">
        <f ca="1">RANDBETWEEN(1,10)</f>
        <v>3</v>
      </c>
      <c r="Q7" s="41">
        <f ca="1">RANDBETWEEN(1,10)+RANDBETWEEN(1,10)</f>
        <v>14</v>
      </c>
      <c r="R7" s="41">
        <f ca="1">RANDBETWEEN(1,10)+RANDBETWEEN(1,10)+RANDBETWEEN(1,10)</f>
        <v>16</v>
      </c>
      <c r="S7" s="41">
        <f ca="1">RANDBETWEEN(1,10)+RANDBETWEEN(1,10)+RANDBETWEEN(1,10)+RANDBETWEEN(1,10)</f>
        <v>16</v>
      </c>
      <c r="T7" s="41">
        <f ca="1">RANDBETWEEN(1,10)+RANDBETWEEN(1,10)+RANDBETWEEN(1,10)+RANDBETWEEN(1,10)+RANDBETWEEN(1,10)</f>
        <v>28</v>
      </c>
      <c r="U7" s="42">
        <f ca="1">RANDBETWEEN(1,10)+RANDBETWEEN(1,10)+RANDBETWEEN(1,10)+RANDBETWEEN(1,10)+RANDBETWEEN(1,10)+RANDBETWEEN(1,10)</f>
        <v>30</v>
      </c>
    </row>
    <row r="8" spans="1:21" x14ac:dyDescent="0.25">
      <c r="C8" s="4">
        <v>0</v>
      </c>
      <c r="D8" s="4">
        <f t="shared" ca="1" si="2"/>
        <v>12</v>
      </c>
      <c r="E8" s="4">
        <f t="shared" ca="1" si="0"/>
        <v>12</v>
      </c>
      <c r="F8" s="4" t="str">
        <f t="shared" ca="1" si="1"/>
        <v>Yes</v>
      </c>
      <c r="G8" s="4" t="str">
        <f t="shared" ca="1" si="1"/>
        <v>No</v>
      </c>
      <c r="H8" s="4" t="str">
        <f t="shared" ca="1" si="1"/>
        <v>No</v>
      </c>
      <c r="I8" s="4" t="str">
        <f t="shared" ca="1" si="1"/>
        <v>No</v>
      </c>
      <c r="J8" s="4" t="str">
        <f t="shared" ca="1" si="1"/>
        <v>No</v>
      </c>
      <c r="K8" s="4" t="str">
        <f t="shared" ca="1" si="1"/>
        <v>No</v>
      </c>
      <c r="L8" s="4" t="str">
        <f t="shared" ca="1" si="1"/>
        <v>No</v>
      </c>
      <c r="M8" s="4" t="str">
        <f t="shared" ca="1" si="1"/>
        <v>No</v>
      </c>
      <c r="O8" s="40" t="s">
        <v>23</v>
      </c>
      <c r="P8" s="41">
        <f ca="1">RANDBETWEEN(1,12)</f>
        <v>10</v>
      </c>
      <c r="Q8" s="41">
        <f ca="1">RANDBETWEEN(1,12)+RANDBETWEEN(1,12)</f>
        <v>10</v>
      </c>
      <c r="R8" s="41">
        <f ca="1">RANDBETWEEN(1,12)+RANDBETWEEN(1,12)+RANDBETWEEN(1,12)</f>
        <v>20</v>
      </c>
      <c r="S8" s="41">
        <f ca="1">RANDBETWEEN(1,12)+RANDBETWEEN(1,12)+RANDBETWEEN(1,12)+RANDBETWEEN(1,12)</f>
        <v>22</v>
      </c>
      <c r="T8" s="41">
        <f ca="1">RANDBETWEEN(1,12)+RANDBETWEEN(1,12)+RANDBETWEEN(1,12)+RANDBETWEEN(1,12)+RANDBETWEEN(1,12)</f>
        <v>40</v>
      </c>
      <c r="U8" s="42">
        <f ca="1">RANDBETWEEN(1,12)+RANDBETWEEN(1,12)+RANDBETWEEN(1,12)+RANDBETWEEN(1,12)+RANDBETWEEN(1,12)+RANDBETWEEN(1,12)</f>
        <v>37</v>
      </c>
    </row>
    <row r="9" spans="1:21" x14ac:dyDescent="0.25">
      <c r="C9" s="4">
        <v>0</v>
      </c>
      <c r="D9" s="4">
        <f t="shared" ca="1" si="2"/>
        <v>1</v>
      </c>
      <c r="E9" s="4">
        <f t="shared" ca="1" si="0"/>
        <v>1</v>
      </c>
      <c r="F9" s="4" t="str">
        <f t="shared" ca="1" si="1"/>
        <v>No</v>
      </c>
      <c r="G9" s="4" t="str">
        <f t="shared" ca="1" si="1"/>
        <v>No</v>
      </c>
      <c r="H9" s="4" t="str">
        <f t="shared" ca="1" si="1"/>
        <v>No</v>
      </c>
      <c r="I9" s="4" t="str">
        <f t="shared" ca="1" si="1"/>
        <v>No</v>
      </c>
      <c r="J9" s="4" t="str">
        <f t="shared" ca="1" si="1"/>
        <v>No</v>
      </c>
      <c r="K9" s="4" t="str">
        <f t="shared" ca="1" si="1"/>
        <v>No</v>
      </c>
      <c r="L9" s="4" t="str">
        <f t="shared" ca="1" si="1"/>
        <v>No</v>
      </c>
      <c r="M9" s="4" t="str">
        <f t="shared" ca="1" si="1"/>
        <v>No</v>
      </c>
      <c r="O9" s="40" t="s">
        <v>21</v>
      </c>
      <c r="P9" s="41">
        <f ca="1">RANDBETWEEN(1,20)</f>
        <v>6</v>
      </c>
      <c r="Q9" s="41">
        <f ca="1">RANDBETWEEN(1,20)+RANDBETWEEN(1,20)</f>
        <v>19</v>
      </c>
      <c r="R9" s="41">
        <f ca="1">RANDBETWEEN(1,20)+RANDBETWEEN(1,20)+RANDBETWEEN(1,20)</f>
        <v>29</v>
      </c>
      <c r="S9" s="41">
        <f ca="1">RANDBETWEEN(1,20)+RANDBETWEEN(1,20)+RANDBETWEEN(1,20)+RANDBETWEEN(1,20)</f>
        <v>52</v>
      </c>
      <c r="T9" s="41">
        <f ca="1">RANDBETWEEN(1,20)+RANDBETWEEN(1,20)+RANDBETWEEN(1,20)+RANDBETWEEN(1,20)+RANDBETWEEN(1,20)</f>
        <v>58</v>
      </c>
      <c r="U9" s="42">
        <f ca="1">RANDBETWEEN(1,20)+RANDBETWEEN(1,20)+RANDBETWEEN(1,20)+RANDBETWEEN(1,20)+RANDBETWEEN(1,20)+RANDBETWEEN(1,20)</f>
        <v>68</v>
      </c>
    </row>
    <row r="10" spans="1:21" ht="16.5" thickBot="1" x14ac:dyDescent="0.3">
      <c r="C10" s="4">
        <v>0</v>
      </c>
      <c r="D10" s="4">
        <f t="shared" ca="1" si="2"/>
        <v>1</v>
      </c>
      <c r="E10" s="4">
        <f t="shared" ca="1" si="0"/>
        <v>1</v>
      </c>
      <c r="F10" s="4" t="str">
        <f t="shared" ca="1" si="1"/>
        <v>No</v>
      </c>
      <c r="G10" s="4" t="str">
        <f t="shared" ca="1" si="1"/>
        <v>No</v>
      </c>
      <c r="H10" s="4" t="str">
        <f t="shared" ca="1" si="1"/>
        <v>No</v>
      </c>
      <c r="I10" s="4" t="str">
        <f t="shared" ca="1" si="1"/>
        <v>No</v>
      </c>
      <c r="J10" s="4" t="str">
        <f t="shared" ca="1" si="1"/>
        <v>No</v>
      </c>
      <c r="K10" s="4" t="str">
        <f t="shared" ca="1" si="1"/>
        <v>No</v>
      </c>
      <c r="L10" s="4" t="str">
        <f t="shared" ca="1" si="1"/>
        <v>No</v>
      </c>
      <c r="M10" s="4" t="str">
        <f t="shared" ca="1" si="1"/>
        <v>No</v>
      </c>
      <c r="O10" s="43" t="s">
        <v>162</v>
      </c>
      <c r="P10" s="44">
        <f ca="1">RANDBETWEEN(1,100)</f>
        <v>91</v>
      </c>
      <c r="Q10" s="44">
        <f ca="1">RANDBETWEEN(1,100)+RANDBETWEEN(1,100)</f>
        <v>37</v>
      </c>
      <c r="R10" s="44">
        <f ca="1">RANDBETWEEN(1,100)+RANDBETWEEN(1,100)+RANDBETWEEN(1,100)</f>
        <v>170</v>
      </c>
      <c r="S10" s="44">
        <f ca="1">RANDBETWEEN(1,100)+RANDBETWEEN(1,100)+RANDBETWEEN(1,100)+RANDBETWEEN(1,100)</f>
        <v>143</v>
      </c>
      <c r="T10" s="44">
        <f ca="1">RANDBETWEEN(1,100)+RANDBETWEEN(1,100)+RANDBETWEEN(1,100)+RANDBETWEEN(1,100)+RANDBETWEEN(1,100)</f>
        <v>308</v>
      </c>
      <c r="U10" s="45">
        <f ca="1">RANDBETWEEN(1,100)+RANDBETWEEN(1,100)+RANDBETWEEN(1,100)+RANDBETWEEN(1,100)+RANDBETWEEN(1,100)+RANDBETWEEN(1,100)</f>
        <v>394</v>
      </c>
    </row>
    <row r="11" spans="1:21" ht="16.5" thickTop="1" x14ac:dyDescent="0.25">
      <c r="C11" s="4">
        <v>0</v>
      </c>
      <c r="D11" s="4">
        <f t="shared" ca="1" si="2"/>
        <v>13</v>
      </c>
      <c r="E11" s="4">
        <f t="shared" ca="1" si="0"/>
        <v>13</v>
      </c>
      <c r="F11" s="4" t="str">
        <f t="shared" ca="1" si="1"/>
        <v>Yes</v>
      </c>
      <c r="G11" s="4" t="str">
        <f t="shared" ca="1" si="1"/>
        <v>Yes</v>
      </c>
      <c r="H11" s="4" t="str">
        <f t="shared" ca="1" si="1"/>
        <v>No</v>
      </c>
      <c r="I11" s="4" t="str">
        <f t="shared" ca="1" si="1"/>
        <v>No</v>
      </c>
      <c r="J11" s="4" t="str">
        <f t="shared" ca="1" si="1"/>
        <v>No</v>
      </c>
      <c r="K11" s="4" t="str">
        <f t="shared" ca="1" si="1"/>
        <v>No</v>
      </c>
      <c r="L11" s="4" t="str">
        <f t="shared" ca="1" si="1"/>
        <v>No</v>
      </c>
      <c r="M11" s="4" t="str">
        <f t="shared" ca="1" si="1"/>
        <v>No</v>
      </c>
      <c r="P11" s="1"/>
      <c r="Q11" s="1"/>
      <c r="R11" s="1"/>
      <c r="S11" s="1"/>
      <c r="T11" s="1"/>
    </row>
    <row r="12" spans="1:21" x14ac:dyDescent="0.25">
      <c r="C12" s="4">
        <v>0</v>
      </c>
      <c r="D12" s="4">
        <f t="shared" ca="1" si="2"/>
        <v>3</v>
      </c>
      <c r="E12" s="4">
        <f t="shared" ca="1" si="0"/>
        <v>3</v>
      </c>
      <c r="F12" s="4" t="str">
        <f t="shared" ca="1" si="1"/>
        <v>No</v>
      </c>
      <c r="G12" s="4" t="str">
        <f t="shared" ca="1" si="1"/>
        <v>No</v>
      </c>
      <c r="H12" s="4" t="str">
        <f t="shared" ca="1" si="1"/>
        <v>No</v>
      </c>
      <c r="I12" s="4" t="str">
        <f t="shared" ca="1" si="1"/>
        <v>No</v>
      </c>
      <c r="J12" s="4" t="str">
        <f t="shared" ca="1" si="1"/>
        <v>No</v>
      </c>
      <c r="K12" s="4" t="str">
        <f t="shared" ca="1" si="1"/>
        <v>No</v>
      </c>
      <c r="L12" s="4" t="str">
        <f t="shared" ca="1" si="1"/>
        <v>No</v>
      </c>
      <c r="M12" s="4" t="str">
        <f t="shared" ca="1" si="1"/>
        <v>No</v>
      </c>
      <c r="P12" s="1"/>
      <c r="Q12" s="1"/>
      <c r="R12" s="1"/>
      <c r="S12" s="1"/>
      <c r="T12" s="1"/>
    </row>
    <row r="13" spans="1:21" x14ac:dyDescent="0.25">
      <c r="C13" s="4">
        <v>0</v>
      </c>
      <c r="D13" s="4">
        <f t="shared" ca="1" si="2"/>
        <v>9</v>
      </c>
      <c r="E13" s="4">
        <f t="shared" ca="1" si="0"/>
        <v>9</v>
      </c>
      <c r="F13" s="4" t="str">
        <f t="shared" ca="1" si="1"/>
        <v>No</v>
      </c>
      <c r="G13" s="4" t="str">
        <f t="shared" ca="1" si="1"/>
        <v>No</v>
      </c>
      <c r="H13" s="4" t="str">
        <f t="shared" ca="1" si="1"/>
        <v>No</v>
      </c>
      <c r="I13" s="4" t="str">
        <f t="shared" ca="1" si="1"/>
        <v>No</v>
      </c>
      <c r="J13" s="4" t="str">
        <f t="shared" ca="1" si="1"/>
        <v>No</v>
      </c>
      <c r="K13" s="4" t="str">
        <f t="shared" ca="1" si="1"/>
        <v>No</v>
      </c>
      <c r="L13" s="4" t="str">
        <f t="shared" ca="1" si="1"/>
        <v>No</v>
      </c>
      <c r="M13" s="4" t="str">
        <f t="shared" ca="1" si="1"/>
        <v>No</v>
      </c>
      <c r="P13" s="1"/>
      <c r="Q13" s="1"/>
      <c r="R13" s="1"/>
      <c r="S13" s="1"/>
      <c r="T13" s="1"/>
    </row>
    <row r="14" spans="1:21" x14ac:dyDescent="0.25">
      <c r="C14" s="4">
        <v>0</v>
      </c>
      <c r="D14" s="4">
        <f t="shared" ca="1" si="2"/>
        <v>20</v>
      </c>
      <c r="E14" s="4">
        <f t="shared" ca="1" si="0"/>
        <v>20</v>
      </c>
      <c r="F14" s="4" t="str">
        <f t="shared" ca="1" si="1"/>
        <v>Yes</v>
      </c>
      <c r="G14" s="4" t="str">
        <f t="shared" ca="1" si="1"/>
        <v>Yes</v>
      </c>
      <c r="H14" s="4" t="str">
        <f t="shared" ca="1" si="1"/>
        <v>Yes</v>
      </c>
      <c r="I14" s="4" t="str">
        <f t="shared" ca="1" si="1"/>
        <v>Yes</v>
      </c>
      <c r="J14" s="4" t="str">
        <f t="shared" ca="1" si="1"/>
        <v>Yes</v>
      </c>
      <c r="K14" s="4" t="str">
        <f t="shared" ca="1" si="1"/>
        <v>Yes</v>
      </c>
      <c r="L14" s="4" t="str">
        <f t="shared" ca="1" si="1"/>
        <v>Yes</v>
      </c>
      <c r="M14" s="4" t="str">
        <f t="shared" ca="1" si="1"/>
        <v>Yes</v>
      </c>
      <c r="P14" s="1"/>
      <c r="Q14" s="1"/>
      <c r="R14" s="1"/>
      <c r="S14" s="1"/>
      <c r="T14" s="1"/>
    </row>
    <row r="15" spans="1:21" x14ac:dyDescent="0.25">
      <c r="C15" s="4">
        <v>0</v>
      </c>
      <c r="D15" s="4">
        <f t="shared" ca="1" si="2"/>
        <v>19</v>
      </c>
      <c r="E15" s="4">
        <f t="shared" ca="1" si="0"/>
        <v>19</v>
      </c>
      <c r="F15" s="4" t="str">
        <f t="shared" ca="1" si="1"/>
        <v>Yes</v>
      </c>
      <c r="G15" s="4" t="str">
        <f t="shared" ca="1" si="1"/>
        <v>Yes</v>
      </c>
      <c r="H15" s="4" t="str">
        <f t="shared" ca="1" si="1"/>
        <v>Yes</v>
      </c>
      <c r="I15" s="4" t="str">
        <f t="shared" ca="1" si="1"/>
        <v>Yes</v>
      </c>
      <c r="J15" s="4" t="str">
        <f t="shared" ca="1" si="1"/>
        <v>Yes</v>
      </c>
      <c r="K15" s="4" t="str">
        <f t="shared" ca="1" si="1"/>
        <v>Yes</v>
      </c>
      <c r="L15" s="4" t="str">
        <f t="shared" ca="1" si="1"/>
        <v>Yes</v>
      </c>
      <c r="M15" s="4" t="str">
        <f t="shared" ca="1" si="1"/>
        <v>Yes</v>
      </c>
      <c r="P15" s="1"/>
      <c r="Q15" s="1"/>
      <c r="R15" s="1"/>
      <c r="S15" s="1"/>
      <c r="T15" s="1"/>
    </row>
    <row r="16" spans="1:21" x14ac:dyDescent="0.25">
      <c r="C16" s="4">
        <v>0</v>
      </c>
      <c r="D16" s="4">
        <f t="shared" ca="1" si="2"/>
        <v>12</v>
      </c>
      <c r="E16" s="4">
        <f t="shared" ca="1" si="0"/>
        <v>12</v>
      </c>
      <c r="F16" s="4" t="str">
        <f t="shared" ca="1" si="1"/>
        <v>Yes</v>
      </c>
      <c r="G16" s="4" t="str">
        <f t="shared" ca="1" si="1"/>
        <v>No</v>
      </c>
      <c r="H16" s="4" t="str">
        <f t="shared" ca="1" si="1"/>
        <v>No</v>
      </c>
      <c r="I16" s="4" t="str">
        <f t="shared" ca="1" si="1"/>
        <v>No</v>
      </c>
      <c r="J16" s="4" t="str">
        <f t="shared" ca="1" si="1"/>
        <v>No</v>
      </c>
      <c r="K16" s="4" t="str">
        <f t="shared" ca="1" si="1"/>
        <v>No</v>
      </c>
      <c r="L16" s="4" t="str">
        <f t="shared" ca="1" si="1"/>
        <v>No</v>
      </c>
      <c r="M16" s="4" t="str">
        <f t="shared" ca="1" si="1"/>
        <v>No</v>
      </c>
      <c r="P16" s="1"/>
      <c r="Q16" s="1"/>
      <c r="R16" s="1"/>
      <c r="S16" s="1"/>
      <c r="T16" s="1"/>
    </row>
    <row r="17" spans="3:20" x14ac:dyDescent="0.25">
      <c r="C17" s="4">
        <v>0</v>
      </c>
      <c r="D17" s="4">
        <f t="shared" ca="1" si="2"/>
        <v>4</v>
      </c>
      <c r="E17" s="4">
        <f t="shared" ca="1" si="0"/>
        <v>4</v>
      </c>
      <c r="F17" s="4" t="str">
        <f t="shared" ca="1" si="1"/>
        <v>No</v>
      </c>
      <c r="G17" s="4" t="str">
        <f t="shared" ca="1" si="1"/>
        <v>No</v>
      </c>
      <c r="H17" s="4" t="str">
        <f t="shared" ca="1" si="1"/>
        <v>No</v>
      </c>
      <c r="I17" s="4" t="str">
        <f t="shared" ca="1" si="1"/>
        <v>No</v>
      </c>
      <c r="J17" s="4" t="str">
        <f t="shared" ca="1" si="1"/>
        <v>No</v>
      </c>
      <c r="K17" s="4" t="str">
        <f t="shared" ca="1" si="1"/>
        <v>No</v>
      </c>
      <c r="L17" s="4" t="str">
        <f t="shared" ca="1" si="1"/>
        <v>No</v>
      </c>
      <c r="M17" s="4" t="str">
        <f t="shared" ca="1" si="1"/>
        <v>No</v>
      </c>
      <c r="P17" s="1"/>
      <c r="Q17" s="1"/>
      <c r="R17" s="1"/>
      <c r="S17" s="1"/>
      <c r="T17" s="1"/>
    </row>
    <row r="18" spans="3:20" x14ac:dyDescent="0.25">
      <c r="C18" s="4">
        <v>0</v>
      </c>
      <c r="D18" s="4">
        <f t="shared" ca="1" si="2"/>
        <v>13</v>
      </c>
      <c r="E18" s="4">
        <f t="shared" ca="1" si="0"/>
        <v>13</v>
      </c>
      <c r="F18" s="4" t="str">
        <f t="shared" ca="1" si="1"/>
        <v>Yes</v>
      </c>
      <c r="G18" s="4" t="str">
        <f t="shared" ca="1" si="1"/>
        <v>Yes</v>
      </c>
      <c r="H18" s="4" t="str">
        <f t="shared" ca="1" si="1"/>
        <v>No</v>
      </c>
      <c r="I18" s="4" t="str">
        <f t="shared" ca="1" si="1"/>
        <v>No</v>
      </c>
      <c r="J18" s="4" t="str">
        <f t="shared" ca="1" si="1"/>
        <v>No</v>
      </c>
      <c r="K18" s="4" t="str">
        <f t="shared" ca="1" si="1"/>
        <v>No</v>
      </c>
      <c r="L18" s="4" t="str">
        <f t="shared" ca="1" si="1"/>
        <v>No</v>
      </c>
      <c r="M18" s="4" t="str">
        <f t="shared" ca="1" si="1"/>
        <v>No</v>
      </c>
      <c r="P18" s="1"/>
      <c r="Q18" s="1"/>
      <c r="R18" s="1"/>
      <c r="S18" s="1"/>
      <c r="T18" s="1"/>
    </row>
    <row r="19" spans="3:20" x14ac:dyDescent="0.25">
      <c r="C19" s="4">
        <v>0</v>
      </c>
      <c r="D19" s="4">
        <f t="shared" ca="1" si="2"/>
        <v>3</v>
      </c>
      <c r="E19" s="4">
        <f t="shared" ca="1" si="0"/>
        <v>3</v>
      </c>
      <c r="F19" s="4" t="str">
        <f t="shared" ca="1" si="1"/>
        <v>No</v>
      </c>
      <c r="G19" s="4" t="str">
        <f t="shared" ca="1" si="1"/>
        <v>No</v>
      </c>
      <c r="H19" s="4" t="str">
        <f t="shared" ca="1" si="1"/>
        <v>No</v>
      </c>
      <c r="I19" s="4" t="str">
        <f t="shared" ca="1" si="1"/>
        <v>No</v>
      </c>
      <c r="J19" s="4" t="str">
        <f t="shared" ca="1" si="1"/>
        <v>No</v>
      </c>
      <c r="K19" s="4" t="str">
        <f t="shared" ca="1" si="1"/>
        <v>No</v>
      </c>
      <c r="L19" s="4" t="str">
        <f t="shared" ca="1" si="1"/>
        <v>No</v>
      </c>
      <c r="M19" s="4" t="str">
        <f t="shared" ca="1" si="1"/>
        <v>No</v>
      </c>
      <c r="P19" s="1"/>
      <c r="Q19" s="1"/>
      <c r="R19" s="1"/>
      <c r="S19" s="1"/>
      <c r="T19" s="1"/>
    </row>
    <row r="20" spans="3:20" x14ac:dyDescent="0.25">
      <c r="C20" s="4">
        <v>0</v>
      </c>
      <c r="D20" s="4">
        <f t="shared" ca="1" si="2"/>
        <v>16</v>
      </c>
      <c r="E20" s="4">
        <f t="shared" ca="1" si="0"/>
        <v>16</v>
      </c>
      <c r="F20" s="4" t="str">
        <f t="shared" ca="1" si="1"/>
        <v>Yes</v>
      </c>
      <c r="G20" s="4" t="str">
        <f t="shared" ca="1" si="1"/>
        <v>Yes</v>
      </c>
      <c r="H20" s="4" t="str">
        <f t="shared" ca="1" si="1"/>
        <v>Yes</v>
      </c>
      <c r="I20" s="4" t="str">
        <f t="shared" ca="1" si="1"/>
        <v>Yes</v>
      </c>
      <c r="J20" s="4" t="str">
        <f t="shared" ca="1" si="1"/>
        <v>Yes</v>
      </c>
      <c r="K20" s="4" t="str">
        <f t="shared" ca="1" si="1"/>
        <v>No</v>
      </c>
      <c r="L20" s="4" t="str">
        <f t="shared" ca="1" si="1"/>
        <v>No</v>
      </c>
      <c r="M20" s="4" t="str">
        <f t="shared" ca="1" si="1"/>
        <v>No</v>
      </c>
      <c r="P20" s="1"/>
      <c r="Q20" s="1"/>
      <c r="R20" s="1"/>
      <c r="S20" s="1"/>
      <c r="T20" s="1"/>
    </row>
    <row r="21" spans="3:20" x14ac:dyDescent="0.25">
      <c r="C21" s="4">
        <v>0</v>
      </c>
      <c r="D21" s="4">
        <f t="shared" ca="1" si="2"/>
        <v>1</v>
      </c>
      <c r="E21" s="4">
        <f t="shared" ca="1" si="0"/>
        <v>1</v>
      </c>
      <c r="F21" s="4" t="str">
        <f t="shared" ca="1" si="1"/>
        <v>No</v>
      </c>
      <c r="G21" s="4" t="str">
        <f t="shared" ca="1" si="1"/>
        <v>No</v>
      </c>
      <c r="H21" s="4" t="str">
        <f t="shared" ca="1" si="1"/>
        <v>No</v>
      </c>
      <c r="I21" s="4" t="str">
        <f t="shared" ca="1" si="1"/>
        <v>No</v>
      </c>
      <c r="J21" s="4" t="str">
        <f t="shared" ca="1" si="1"/>
        <v>No</v>
      </c>
      <c r="K21" s="4" t="str">
        <f t="shared" ca="1" si="1"/>
        <v>No</v>
      </c>
      <c r="L21" s="4" t="str">
        <f t="shared" ca="1" si="1"/>
        <v>No</v>
      </c>
      <c r="M21" s="4" t="str">
        <f t="shared" ca="1" si="1"/>
        <v>No</v>
      </c>
      <c r="P21" s="1"/>
      <c r="Q21" s="1"/>
      <c r="R21" s="1"/>
      <c r="S21" s="1"/>
      <c r="T21" s="1"/>
    </row>
    <row r="22" spans="3:20" x14ac:dyDescent="0.25">
      <c r="C22" s="4">
        <v>0</v>
      </c>
      <c r="D22" s="4">
        <f ca="1">RANDBETWEEN(1,20)</f>
        <v>3</v>
      </c>
      <c r="E22" s="4">
        <f t="shared" ca="1" si="0"/>
        <v>3</v>
      </c>
      <c r="F22" s="4" t="str">
        <f t="shared" ca="1" si="1"/>
        <v>No</v>
      </c>
      <c r="G22" s="4" t="str">
        <f t="shared" ca="1" si="1"/>
        <v>No</v>
      </c>
      <c r="H22" s="4" t="str">
        <f t="shared" ca="1" si="1"/>
        <v>No</v>
      </c>
      <c r="I22" s="4" t="str">
        <f t="shared" ca="1" si="1"/>
        <v>No</v>
      </c>
      <c r="J22" s="4" t="str">
        <f t="shared" ca="1" si="1"/>
        <v>No</v>
      </c>
      <c r="K22" s="4" t="str">
        <f t="shared" ca="1" si="1"/>
        <v>No</v>
      </c>
      <c r="L22" s="4" t="str">
        <f t="shared" ca="1" si="1"/>
        <v>No</v>
      </c>
      <c r="M22" s="4" t="str">
        <f t="shared" ca="1" si="1"/>
        <v>No</v>
      </c>
      <c r="P22" s="1"/>
      <c r="Q22" s="1"/>
      <c r="R22" s="1"/>
      <c r="S22" s="1"/>
      <c r="T22" s="1"/>
    </row>
    <row r="23" spans="3:20" x14ac:dyDescent="0.25">
      <c r="C23" s="4">
        <v>0</v>
      </c>
      <c r="D23" s="4">
        <f t="shared" ca="1" si="2"/>
        <v>2</v>
      </c>
      <c r="E23" s="4">
        <f ca="1">D23+C23</f>
        <v>2</v>
      </c>
      <c r="F23" s="4" t="str">
        <f t="shared" ca="1" si="1"/>
        <v>No</v>
      </c>
      <c r="G23" s="4" t="str">
        <f t="shared" ca="1" si="1"/>
        <v>No</v>
      </c>
      <c r="H23" s="4" t="str">
        <f t="shared" ca="1" si="1"/>
        <v>No</v>
      </c>
      <c r="I23" s="4" t="str">
        <f t="shared" ca="1" si="1"/>
        <v>No</v>
      </c>
      <c r="J23" s="4" t="str">
        <f t="shared" ca="1" si="1"/>
        <v>No</v>
      </c>
      <c r="K23" s="4" t="str">
        <f t="shared" ca="1" si="1"/>
        <v>No</v>
      </c>
      <c r="L23" s="4" t="str">
        <f t="shared" ca="1" si="1"/>
        <v>No</v>
      </c>
      <c r="M23" s="4" t="str">
        <f t="shared" ca="1" si="1"/>
        <v>No</v>
      </c>
      <c r="P23" s="1"/>
      <c r="Q23" s="1"/>
      <c r="R23" s="1"/>
      <c r="S23" s="1"/>
      <c r="T23" s="1"/>
    </row>
    <row r="24" spans="3:20" x14ac:dyDescent="0.25">
      <c r="C24" s="4">
        <v>0</v>
      </c>
      <c r="D24" s="4">
        <f t="shared" ca="1" si="2"/>
        <v>7</v>
      </c>
      <c r="E24" s="4">
        <f ca="1">D24+C24</f>
        <v>7</v>
      </c>
      <c r="F24" s="4" t="str">
        <f t="shared" ca="1" si="1"/>
        <v>No</v>
      </c>
      <c r="G24" s="4" t="str">
        <f t="shared" ca="1" si="1"/>
        <v>No</v>
      </c>
      <c r="H24" s="4" t="str">
        <f t="shared" ca="1" si="1"/>
        <v>No</v>
      </c>
      <c r="I24" s="4" t="str">
        <f t="shared" ca="1" si="1"/>
        <v>No</v>
      </c>
      <c r="J24" s="4" t="str">
        <f t="shared" ca="1" si="1"/>
        <v>No</v>
      </c>
      <c r="K24" s="4" t="str">
        <f t="shared" ca="1" si="1"/>
        <v>No</v>
      </c>
      <c r="L24" s="4" t="str">
        <f t="shared" ca="1" si="1"/>
        <v>No</v>
      </c>
      <c r="M24" s="4" t="str">
        <f t="shared" ca="1" si="1"/>
        <v>No</v>
      </c>
      <c r="P24" s="1"/>
      <c r="Q24" s="1"/>
      <c r="R24" s="1"/>
      <c r="S24" s="1"/>
      <c r="T24" s="1"/>
    </row>
    <row r="25" spans="3:20" x14ac:dyDescent="0.25">
      <c r="C25" s="4">
        <v>0</v>
      </c>
      <c r="D25" s="4">
        <f t="shared" ca="1" si="2"/>
        <v>8</v>
      </c>
      <c r="E25" s="4">
        <f ca="1">D25+C25</f>
        <v>8</v>
      </c>
      <c r="F25" s="4" t="str">
        <f t="shared" ca="1" si="1"/>
        <v>No</v>
      </c>
      <c r="G25" s="4" t="str">
        <f t="shared" ca="1" si="1"/>
        <v>No</v>
      </c>
      <c r="H25" s="4" t="str">
        <f t="shared" ca="1" si="1"/>
        <v>No</v>
      </c>
      <c r="I25" s="4" t="str">
        <f t="shared" ca="1" si="1"/>
        <v>No</v>
      </c>
      <c r="J25" s="4" t="str">
        <f t="shared" ca="1" si="1"/>
        <v>No</v>
      </c>
      <c r="K25" s="4" t="str">
        <f t="shared" ca="1" si="1"/>
        <v>No</v>
      </c>
      <c r="L25" s="4" t="str">
        <f t="shared" ca="1" si="1"/>
        <v>No</v>
      </c>
      <c r="M25" s="4" t="str">
        <f t="shared" ca="1" si="1"/>
        <v>No</v>
      </c>
      <c r="P25" s="1"/>
      <c r="Q25" s="1"/>
      <c r="R25" s="1"/>
      <c r="S25" s="1"/>
      <c r="T25" s="1"/>
    </row>
    <row r="26" spans="3:20" x14ac:dyDescent="0.25">
      <c r="P26" s="1"/>
      <c r="Q26" s="1"/>
      <c r="R26" s="1"/>
      <c r="S26" s="1"/>
      <c r="T26" s="1"/>
    </row>
    <row r="27" spans="3:20" x14ac:dyDescent="0.25">
      <c r="P27" s="1"/>
      <c r="Q27" s="1"/>
      <c r="R27" s="1"/>
      <c r="S27" s="1"/>
      <c r="T27" s="1"/>
    </row>
    <row r="28" spans="3:20" x14ac:dyDescent="0.25">
      <c r="P28" s="1"/>
      <c r="Q28" s="1"/>
      <c r="R28" s="1"/>
      <c r="S28" s="1"/>
      <c r="T28" s="1"/>
    </row>
    <row r="29" spans="3:20" x14ac:dyDescent="0.25">
      <c r="P29" s="1"/>
      <c r="Q29" s="1"/>
      <c r="R29" s="1"/>
      <c r="S29" s="1"/>
      <c r="T29" s="1"/>
    </row>
    <row r="30" spans="3:20" x14ac:dyDescent="0.25">
      <c r="P30" s="1"/>
      <c r="Q30" s="1"/>
      <c r="R30" s="1"/>
      <c r="S30" s="1"/>
      <c r="T30" s="1"/>
    </row>
    <row r="31" spans="3:20" x14ac:dyDescent="0.25">
      <c r="P31" s="1"/>
      <c r="Q31" s="1"/>
      <c r="R31" s="1"/>
      <c r="S31" s="1"/>
      <c r="T31" s="1"/>
    </row>
    <row r="32" spans="3:20" x14ac:dyDescent="0.25">
      <c r="P32" s="1"/>
      <c r="Q32" s="1"/>
      <c r="R32" s="1"/>
      <c r="S32" s="1"/>
      <c r="T32" s="1"/>
    </row>
    <row r="33" spans="16:20" x14ac:dyDescent="0.25">
      <c r="P33" s="1"/>
      <c r="Q33" s="1"/>
      <c r="R33" s="1"/>
      <c r="S33" s="1"/>
      <c r="T33" s="1"/>
    </row>
    <row r="34" spans="16:20" x14ac:dyDescent="0.25">
      <c r="P34" s="1"/>
      <c r="Q34" s="1"/>
      <c r="R34" s="1"/>
      <c r="S34" s="1"/>
      <c r="T34" s="1"/>
    </row>
    <row r="35" spans="16:20" x14ac:dyDescent="0.25">
      <c r="P35" s="1"/>
      <c r="Q35" s="1"/>
      <c r="R35" s="1"/>
      <c r="S35" s="1"/>
      <c r="T35" s="1"/>
    </row>
  </sheetData>
  <conditionalFormatting sqref="F3:M25">
    <cfRule type="cellIs" dxfId="3" priority="7" operator="equal">
      <formula>"No"</formula>
    </cfRule>
    <cfRule type="cellIs" dxfId="2" priority="8" operator="equal">
      <formula>"Yes"</formula>
    </cfRule>
  </conditionalFormatting>
  <conditionalFormatting sqref="D1:D1048576">
    <cfRule type="cellIs" dxfId="1" priority="5" operator="equal">
      <formula>20</formula>
    </cfRule>
    <cfRule type="cellIs" dxfId="0" priority="6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Parties</vt:lpstr>
      <vt:lpstr>Nylin</vt:lpstr>
      <vt:lpstr>Fror</vt:lpstr>
      <vt:lpstr>Cutter</vt:lpstr>
      <vt:lpstr>Hero HPs 1</vt:lpstr>
      <vt:lpstr>Hero HPs 2</vt:lpstr>
      <vt:lpstr>Villain HPs</vt:lpstr>
      <vt:lpstr>Checks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2011-08-19T15:48:34Z</cp:lastPrinted>
  <dcterms:created xsi:type="dcterms:W3CDTF">2011-08-12T18:00:42Z</dcterms:created>
  <dcterms:modified xsi:type="dcterms:W3CDTF">2013-03-26T16:07:37Z</dcterms:modified>
</cp:coreProperties>
</file>