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5" yWindow="-15" windowWidth="7650" windowHeight="9345" tabRatio="638"/>
  </bookViews>
  <sheets>
    <sheet name="Personal File" sheetId="4" r:id="rId1"/>
    <sheet name="Skills" sheetId="15" r:id="rId2"/>
    <sheet name="Spells" sheetId="20" r:id="rId3"/>
    <sheet name="Feats" sheetId="17" r:id="rId4"/>
    <sheet name="Martial" sheetId="6" r:id="rId5"/>
    <sheet name="Equipment" sheetId="19" r:id="rId6"/>
  </sheets>
  <definedNames>
    <definedName name="_xlnm.Print_Area" localSheetId="5">Equipment!#REF!</definedName>
    <definedName name="_xlnm.Print_Area" localSheetId="3">Feats!#REF!</definedName>
    <definedName name="_xlnm.Print_Area" localSheetId="4">Martial!#REF!</definedName>
    <definedName name="_xlnm.Print_Area" localSheetId="0">'Personal File'!$A$1:$H$24</definedName>
    <definedName name="_xlnm.Print_Area" localSheetId="1">Skills!$A$1:$I$26</definedName>
    <definedName name="_xlnm.Print_Area" localSheetId="2">Spells!$A$1:$I$73</definedName>
  </definedNames>
  <calcPr calcId="145621"/>
</workbook>
</file>

<file path=xl/calcChain.xml><?xml version="1.0" encoding="utf-8"?>
<calcChain xmlns="http://schemas.openxmlformats.org/spreadsheetml/2006/main">
  <c r="D41" i="15" l="1"/>
  <c r="D40" i="15"/>
  <c r="D39" i="15"/>
  <c r="D38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E10" i="15" s="1"/>
  <c r="G10" i="15" s="1"/>
  <c r="D9" i="15"/>
  <c r="D8" i="15"/>
  <c r="E8" i="15" s="1"/>
  <c r="G8" i="15" s="1"/>
  <c r="D7" i="15"/>
  <c r="D6" i="15"/>
  <c r="E6" i="15" s="1"/>
  <c r="G6" i="15" s="1"/>
  <c r="D5" i="15"/>
  <c r="D4" i="15"/>
  <c r="E4" i="15" s="1"/>
  <c r="G4" i="15" s="1"/>
  <c r="D3" i="15"/>
  <c r="E40" i="15"/>
  <c r="G40" i="15" s="1"/>
  <c r="E39" i="15"/>
  <c r="G39" i="15" s="1"/>
  <c r="E34" i="15"/>
  <c r="E26" i="15"/>
  <c r="G26" i="15"/>
  <c r="E35" i="15"/>
  <c r="G35" i="15"/>
  <c r="E33" i="15"/>
  <c r="G33" i="15"/>
  <c r="E11" i="15"/>
  <c r="G11" i="15"/>
  <c r="E41" i="15"/>
  <c r="G41" i="15"/>
  <c r="E38" i="15"/>
  <c r="G38" i="15"/>
  <c r="E36" i="15"/>
  <c r="G36" i="15"/>
  <c r="E32" i="15"/>
  <c r="G32" i="15"/>
  <c r="E31" i="15"/>
  <c r="G31" i="15"/>
  <c r="E30" i="15"/>
  <c r="G30" i="15"/>
  <c r="E29" i="15"/>
  <c r="E28" i="15"/>
  <c r="E27" i="15"/>
  <c r="G27" i="15"/>
  <c r="E25" i="15"/>
  <c r="G25" i="15"/>
  <c r="E24" i="15"/>
  <c r="G24" i="15"/>
  <c r="E23" i="15"/>
  <c r="E22" i="15"/>
  <c r="E21" i="15"/>
  <c r="G21" i="15"/>
  <c r="E20" i="15"/>
  <c r="G20" i="15"/>
  <c r="E19" i="15"/>
  <c r="G19" i="15"/>
  <c r="E18" i="15"/>
  <c r="G18" i="15"/>
  <c r="E17" i="15"/>
  <c r="G17" i="15"/>
  <c r="E16" i="15"/>
  <c r="E15" i="15"/>
  <c r="G15" i="15" s="1"/>
  <c r="E14" i="15"/>
  <c r="G14" i="15" s="1"/>
  <c r="E13" i="15"/>
  <c r="G13" i="15" s="1"/>
  <c r="E12" i="15"/>
  <c r="G12" i="15" s="1"/>
  <c r="E9" i="15"/>
  <c r="E7" i="15"/>
  <c r="G7" i="15"/>
  <c r="E5" i="15"/>
  <c r="G5" i="15"/>
  <c r="E3" i="15"/>
  <c r="G3" i="15"/>
  <c r="G14" i="6"/>
  <c r="B13" i="6"/>
  <c r="E10" i="4" s="1"/>
  <c r="B17" i="19"/>
  <c r="F10" i="17"/>
  <c r="F7" i="17"/>
  <c r="B24" i="19"/>
  <c r="B31" i="19"/>
  <c r="B36" i="19"/>
  <c r="F4" i="17"/>
  <c r="E13" i="4"/>
  <c r="E14" i="4"/>
</calcChain>
</file>

<file path=xl/comments1.xml><?xml version="1.0" encoding="utf-8"?>
<comments xmlns="http://schemas.openxmlformats.org/spreadsheetml/2006/main">
  <authors>
    <author>Alexis Álvarez</author>
  </authors>
  <commentList>
    <comment ref="D4" authorId="0">
      <text>
        <r>
          <rPr>
            <sz val="12"/>
            <color indexed="81"/>
            <rFont val="Times New Roman"/>
            <family val="1"/>
          </rPr>
          <t>Wool or fur</t>
        </r>
      </text>
    </comment>
    <comment ref="D6" authorId="0">
      <text>
        <r>
          <rPr>
            <sz val="12"/>
            <color indexed="81"/>
            <rFont val="Times New Roman"/>
            <family val="1"/>
          </rPr>
          <t>Wool or wax</t>
        </r>
      </text>
    </comment>
    <comment ref="D7" authorId="0">
      <text>
        <r>
          <rPr>
            <sz val="12"/>
            <color indexed="81"/>
            <rFont val="Times New Roman"/>
            <family val="1"/>
          </rPr>
          <t>Copper wire</t>
        </r>
      </text>
    </comment>
    <comment ref="D8" authorId="0">
      <text>
        <r>
          <rPr>
            <sz val="12"/>
            <color indexed="81"/>
            <rFont val="Times New Roman"/>
            <family val="1"/>
          </rPr>
          <t>Brass key</t>
        </r>
      </text>
    </comment>
    <comment ref="D9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11" authorId="0">
      <text>
        <r>
          <rPr>
            <sz val="12"/>
            <color indexed="81"/>
            <rFont val="Times New Roman"/>
            <family val="1"/>
          </rPr>
          <t>Pinch of red, yellow, and blue powder</t>
        </r>
      </text>
    </comment>
    <comment ref="D12" authorId="0">
      <text>
        <r>
          <rPr>
            <sz val="12"/>
            <color indexed="81"/>
            <rFont val="Times New Roman"/>
            <family val="1"/>
          </rPr>
          <t>Goblin's ear</t>
        </r>
      </text>
    </comment>
    <comment ref="D17" authorId="0">
      <text>
        <r>
          <rPr>
            <sz val="12"/>
            <color indexed="81"/>
            <rFont val="Times New Roman"/>
            <family val="1"/>
          </rPr>
          <t>Cured leather</t>
        </r>
      </text>
    </comment>
    <comment ref="D20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21" authorId="0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24" authorId="0">
      <text>
        <r>
          <rPr>
            <sz val="12"/>
            <color indexed="81"/>
            <rFont val="Times New Roman"/>
            <family val="1"/>
          </rPr>
          <t>Small prism</t>
        </r>
      </text>
    </comment>
    <comment ref="D26" authorId="0">
      <text>
        <r>
          <rPr>
            <sz val="12"/>
            <color indexed="81"/>
            <rFont val="Times New Roman"/>
            <family val="1"/>
          </rPr>
          <t>Wool</t>
        </r>
      </text>
    </comment>
    <comment ref="D27" authorId="0">
      <text>
        <r>
          <rPr>
            <sz val="12"/>
            <color indexed="81"/>
            <rFont val="Times New Roman"/>
            <family val="1"/>
          </rPr>
          <t>Copper piece</t>
        </r>
      </text>
    </comment>
    <comment ref="D29" authorId="0">
      <text>
        <r>
          <rPr>
            <sz val="12"/>
            <color indexed="81"/>
            <rFont val="Times New Roman"/>
            <family val="1"/>
          </rPr>
          <t>Salt</t>
        </r>
      </text>
    </comment>
    <comment ref="D30" authorId="0">
      <text>
        <r>
          <rPr>
            <sz val="12"/>
            <color indexed="81"/>
            <rFont val="Times New Roman"/>
            <family val="1"/>
          </rPr>
          <t>Incense or crystal rod with phosphorescent powder</t>
        </r>
      </text>
    </comment>
    <comment ref="D31" authorId="0">
      <text>
        <r>
          <rPr>
            <sz val="12"/>
            <color indexed="81"/>
            <rFont val="Times New Roman"/>
            <family val="1"/>
          </rPr>
          <t>Pendulum</t>
        </r>
      </text>
    </comment>
    <comment ref="D33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36" authorId="0">
      <text>
        <r>
          <rPr>
            <sz val="12"/>
            <color indexed="81"/>
            <rFont val="Times New Roman"/>
            <family val="1"/>
          </rPr>
          <t>Prism, lens, or monocle</t>
        </r>
      </text>
    </comment>
    <comment ref="D38" authorId="0">
      <text>
        <r>
          <rPr>
            <sz val="12"/>
            <color indexed="81"/>
            <rFont val="Times New Roman"/>
            <family val="1"/>
          </rPr>
          <t>1 drop of bitumen and live spider (both to be eaten)</t>
        </r>
      </text>
    </comment>
    <comment ref="D44" authorId="0">
      <text>
        <r>
          <rPr>
            <sz val="12"/>
            <color indexed="81"/>
            <rFont val="Times New Roman"/>
            <family val="1"/>
          </rPr>
          <t>Small horn (hearing) or glass eye (seeing)</t>
        </r>
      </text>
    </comment>
    <comment ref="D45" authorId="0">
      <text>
        <r>
          <rPr>
            <sz val="12"/>
            <color indexed="81"/>
            <rFont val="Times New Roman"/>
            <family val="1"/>
          </rPr>
          <t>Brass hoop</t>
        </r>
      </text>
    </comment>
    <comment ref="D46" authorId="0">
      <text>
        <r>
          <rPr>
            <sz val="12"/>
            <color indexed="81"/>
            <rFont val="Times New Roman"/>
            <family val="1"/>
          </rPr>
          <t>Sand, rose petals, or live cricket</t>
        </r>
      </text>
    </comment>
    <comment ref="D48" authorId="0">
      <text>
        <r>
          <rPr>
            <sz val="12"/>
            <color indexed="81"/>
            <rFont val="Times New Roman"/>
            <family val="1"/>
          </rPr>
          <t>Displacer beast hide leather strap tied into a loop</t>
        </r>
      </text>
    </comment>
    <comment ref="D51" authorId="0">
      <text>
        <r>
          <rPr>
            <sz val="12"/>
            <color indexed="81"/>
            <rFont val="Times New Roman"/>
            <family val="1"/>
          </rPr>
          <t>Roots</t>
        </r>
      </text>
    </comment>
    <comment ref="D53" authorId="0">
      <text>
        <r>
          <rPr>
            <sz val="12"/>
            <color indexed="81"/>
            <rFont val="Times New Roman"/>
            <family val="1"/>
          </rPr>
          <t>Iron or holy symbol</t>
        </r>
      </text>
    </comment>
    <comment ref="D55" authorId="0">
      <text>
        <r>
          <rPr>
            <sz val="12"/>
            <color indexed="81"/>
            <rFont val="Times New Roman"/>
            <family val="1"/>
          </rPr>
          <t>Elelash in gum arabic</t>
        </r>
      </text>
    </comment>
    <comment ref="D56" authorId="0">
      <text>
        <r>
          <rPr>
            <sz val="12"/>
            <color indexed="81"/>
            <rFont val="Times New Roman"/>
            <family val="1"/>
          </rPr>
          <t>Pewter figurine</t>
        </r>
      </text>
    </comment>
    <comment ref="D57" authorId="0">
      <text>
        <r>
          <rPr>
            <sz val="12"/>
            <color indexed="81"/>
            <rFont val="Times New Roman"/>
            <family val="1"/>
          </rPr>
          <t>Fleece</t>
        </r>
      </text>
    </comment>
    <comment ref="D58" authorId="0">
      <text>
        <r>
          <rPr>
            <sz val="12"/>
            <color indexed="81"/>
            <rFont val="Times New Roman"/>
            <family val="1"/>
          </rPr>
          <t>Roots</t>
        </r>
      </text>
    </comment>
    <comment ref="D59" authorId="0">
      <text>
        <r>
          <rPr>
            <sz val="12"/>
            <color indexed="81"/>
            <rFont val="Times New Roman"/>
            <family val="1"/>
          </rPr>
          <t>Molasses</t>
        </r>
      </text>
    </comment>
    <comment ref="D64" authorId="0">
      <text>
        <r>
          <rPr>
            <sz val="12"/>
            <color indexed="81"/>
            <rFont val="Times New Roman"/>
            <family val="1"/>
          </rPr>
          <t>Three nutshells</t>
        </r>
      </text>
    </comment>
    <comment ref="D65" authorId="0">
      <text>
        <r>
          <rPr>
            <sz val="12"/>
            <color indexed="81"/>
            <rFont val="Times New Roman"/>
            <family val="1"/>
          </rPr>
          <t>Vial of tears</t>
        </r>
      </text>
    </comment>
    <comment ref="D66" authorId="0">
      <text/>
    </comment>
    <comment ref="D69" authorId="0">
      <text>
        <r>
          <rPr>
            <sz val="12"/>
            <color indexed="81"/>
            <rFont val="Times New Roman"/>
            <family val="1"/>
          </rPr>
          <t>Fur from scent hound</t>
        </r>
      </text>
    </comment>
    <comment ref="D72" authorId="0">
      <text>
        <r>
          <rPr>
            <sz val="12"/>
            <color indexed="81"/>
            <rFont val="Times New Roman"/>
            <family val="1"/>
          </rPr>
          <t>Phosphor &amp; crystal prism</t>
        </r>
      </text>
    </comment>
    <comment ref="D73" authorId="0">
      <text>
        <r>
          <rPr>
            <sz val="12"/>
            <color indexed="81"/>
            <rFont val="Times New Roman"/>
            <family val="1"/>
          </rPr>
          <t>dried, powdered peased and powdered animal hoof</t>
        </r>
      </text>
    </comment>
  </commentList>
</comments>
</file>

<file path=xl/sharedStrings.xml><?xml version="1.0" encoding="utf-8"?>
<sst xmlns="http://schemas.openxmlformats.org/spreadsheetml/2006/main" count="819" uniqueCount="362">
  <si>
    <t>Race:</t>
  </si>
  <si>
    <t>Sex:</t>
  </si>
  <si>
    <t>Height:</t>
  </si>
  <si>
    <t>Weight:</t>
  </si>
  <si>
    <t>Strength:</t>
  </si>
  <si>
    <t>Dexterity:</t>
  </si>
  <si>
    <t>Skill</t>
  </si>
  <si>
    <t>Level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</si>
  <si>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</si>
  <si>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</si>
  <si>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</si>
  <si>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</si>
  <si>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</si>
  <si>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</si>
  <si>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</si>
  <si>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</si>
  <si>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Gold: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</si>
  <si>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</si>
  <si>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</si>
  <si>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</si>
  <si>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</si>
  <si>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</si>
  <si>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</si>
  <si>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</si>
  <si>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</si>
  <si>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</si>
  <si>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</si>
  <si>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</si>
  <si>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</si>
  <si>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</si>
  <si>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</si>
  <si>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</si>
  <si>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</si>
  <si>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Personality, History, and Notes</t>
  </si>
  <si>
    <t>Base AC: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</si>
  <si>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</si>
  <si>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</si>
  <si>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</si>
  <si>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</si>
  <si>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</si>
  <si>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</si>
  <si>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</si>
  <si>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</si>
  <si>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</si>
  <si>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</si>
  <si>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</si>
  <si>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</si>
  <si>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</si>
  <si>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</si>
  <si>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</si>
  <si>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</si>
  <si>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</si>
  <si>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</si>
  <si>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</si>
  <si>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</si>
  <si>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</si>
  <si>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</si>
  <si>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</si>
  <si>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</si>
  <si>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</si>
  <si>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</si>
  <si>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</si>
  <si>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</si>
  <si>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</si>
  <si>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</si>
  <si>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Profession:  (type)</t>
  </si>
  <si>
    <t>Read Lips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</si>
  <si>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</si>
  <si>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</si>
  <si>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</si>
  <si>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</si>
  <si>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</si>
  <si>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</si>
  <si>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</si>
  <si>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</si>
  <si>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</si>
  <si>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Current HP:</t>
  </si>
  <si>
    <t>Class:</t>
  </si>
  <si>
    <t>Level:</t>
  </si>
  <si>
    <t>Alignment:</t>
  </si>
  <si>
    <t>Handedness:</t>
  </si>
  <si>
    <t>Total</t>
  </si>
  <si>
    <t>Critical</t>
  </si>
  <si>
    <t>Saving Throws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</si>
  <si>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</si>
  <si>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</si>
  <si>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</si>
  <si>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</si>
  <si>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</si>
  <si>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</si>
  <si>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</si>
  <si>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</si>
  <si>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30'</t>
  </si>
  <si>
    <t>+0</t>
  </si>
  <si>
    <t>Abilities &amp; Feats</t>
  </si>
  <si>
    <t>Spell</t>
  </si>
  <si>
    <t>Cast?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</si>
  <si>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</si>
  <si>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</si>
  <si>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</si>
  <si>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</si>
  <si>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</si>
  <si>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</si>
  <si>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</si>
  <si>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</si>
  <si>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Bag 1 Encumbrance:</t>
  </si>
  <si>
    <t>Bag 2 Encumbrance:</t>
  </si>
  <si>
    <t>Horse Encumbrance:</t>
  </si>
  <si>
    <t>Check</t>
  </si>
  <si>
    <t>Arcane</t>
  </si>
  <si>
    <t>Speed</t>
  </si>
  <si>
    <t>Age:</t>
  </si>
  <si>
    <t>Region:</t>
  </si>
  <si>
    <t>Stash (not available)</t>
  </si>
  <si>
    <t>Base Attack Bonus:</t>
  </si>
  <si>
    <t>Prepared Spells</t>
  </si>
  <si>
    <t>Speak Language</t>
  </si>
  <si>
    <t>Knowledge:  Nature</t>
  </si>
  <si>
    <t>Knowledge:  Religion</t>
  </si>
  <si>
    <t>Perform:  (type)</t>
  </si>
  <si>
    <t>Male</t>
  </si>
  <si>
    <t>+2</t>
  </si>
  <si>
    <t>Traveler’s Outfit</t>
  </si>
  <si>
    <t>Right</t>
  </si>
  <si>
    <t>+1</t>
  </si>
  <si>
    <t>+3</t>
  </si>
  <si>
    <t>-1</t>
  </si>
  <si>
    <t>Bag of Holding (600 lbs.) (not available)</t>
  </si>
  <si>
    <t>Low-light Vision</t>
  </si>
  <si>
    <r>
      <t>43</t>
    </r>
    <r>
      <rPr>
        <sz val="13"/>
        <rFont val="Times New Roman"/>
        <family val="1"/>
      </rPr>
      <t>/</t>
    </r>
    <r>
      <rPr>
        <sz val="13"/>
        <color indexed="52"/>
        <rFont val="Times New Roman"/>
        <family val="1"/>
      </rPr>
      <t>86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130</t>
    </r>
  </si>
  <si>
    <t>Trapfinding</t>
  </si>
  <si>
    <t>Sleight of Hand</t>
  </si>
  <si>
    <t>Survival</t>
  </si>
  <si>
    <t>Backpack</t>
  </si>
  <si>
    <t>NPC</t>
  </si>
  <si>
    <t>Gnome</t>
  </si>
  <si>
    <t>Beguiler</t>
  </si>
  <si>
    <t>?</t>
  </si>
  <si>
    <t>Neutral Evil</t>
  </si>
  <si>
    <t>3' 2"</t>
  </si>
  <si>
    <t>45 lbs</t>
  </si>
  <si>
    <t>6</t>
  </si>
  <si>
    <t>Knowledge:  Arcana</t>
  </si>
  <si>
    <t>Craft:  Alchemy</t>
  </si>
  <si>
    <t>Wis (-1)</t>
  </si>
  <si>
    <t>Silent Spell</t>
  </si>
  <si>
    <t>Combat Expertise</t>
  </si>
  <si>
    <t>Spell Focus (illusion)</t>
  </si>
  <si>
    <t>Improved Feint</t>
  </si>
  <si>
    <t>Common, Gnomish</t>
  </si>
  <si>
    <t>1/day Speak with Animals, Dancing Lights</t>
  </si>
  <si>
    <t>1/day Ghost Sound and Prestidigitation</t>
  </si>
  <si>
    <t>Pearl of Power (1st)</t>
  </si>
  <si>
    <t>Headband of Intellect +2</t>
  </si>
  <si>
    <t>Potion of Cure Mod. Wounds</t>
  </si>
  <si>
    <t>Thunderstones</t>
  </si>
  <si>
    <t>Tangefoot Bags</t>
  </si>
  <si>
    <t>Light Crossbow</t>
  </si>
  <si>
    <t>Dagger</t>
  </si>
  <si>
    <t>Staff</t>
  </si>
  <si>
    <t>INFO</t>
  </si>
  <si>
    <t>NOT</t>
  </si>
  <si>
    <t>AVAIL</t>
  </si>
  <si>
    <t>ABLE</t>
  </si>
  <si>
    <t>:-)</t>
  </si>
  <si>
    <t>Cloak of Gr. Invisibility</t>
  </si>
  <si>
    <t>Bolts</t>
  </si>
  <si>
    <t>Bag of Holding (600 lbs.)</t>
  </si>
  <si>
    <t>On Light Horse (not available)</t>
  </si>
  <si>
    <t>+3 DC with Illusion Spells</t>
  </si>
  <si>
    <t>+2 DC enchantment, +1 DC vs unwary</t>
  </si>
  <si>
    <t>DC</t>
  </si>
  <si>
    <t>Cloaked Casting (+2), Surprise Casting</t>
  </si>
  <si>
    <t>Advanced Learning</t>
  </si>
  <si>
    <t>Base 3</t>
  </si>
  <si>
    <t>Base 6</t>
  </si>
  <si>
    <t>CROSS-CLASS SKILL</t>
  </si>
  <si>
    <t>+4</t>
  </si>
  <si>
    <t>School</t>
  </si>
  <si>
    <t>Range</t>
  </si>
  <si>
    <t>Duration</t>
  </si>
  <si>
    <t>Universal</t>
  </si>
  <si>
    <t>Dancing Lights</t>
  </si>
  <si>
    <t>Illusion</t>
  </si>
  <si>
    <t>100’ + 10’/lvl</t>
  </si>
  <si>
    <t>1 minute</t>
  </si>
  <si>
    <t>3-m radius</t>
  </si>
  <si>
    <t>Daze</t>
  </si>
  <si>
    <t>Enchant.</t>
  </si>
  <si>
    <t>25’ + 2½’/lvl</t>
  </si>
  <si>
    <t>1 round</t>
  </si>
  <si>
    <t>vs. humanoids w &lt;6 HD</t>
  </si>
  <si>
    <t>Detect Magic</t>
  </si>
  <si>
    <t>60’</t>
  </si>
  <si>
    <t>1 min/lvl</t>
  </si>
  <si>
    <t>must concentrate</t>
  </si>
  <si>
    <t>Instant</t>
  </si>
  <si>
    <t>Ghost Sound</t>
  </si>
  <si>
    <t>1 rnd/lvl</t>
  </si>
  <si>
    <t>4 human voices/lvl.</t>
  </si>
  <si>
    <t>Touch</t>
  </si>
  <si>
    <t>10 min/lvl</t>
  </si>
  <si>
    <t>Read Magic</t>
  </si>
  <si>
    <t>Personal</t>
  </si>
  <si>
    <t>Color Spray</t>
  </si>
  <si>
    <t>Mage Armor</t>
  </si>
  <si>
    <t>Conjuration</t>
  </si>
  <si>
    <t>1 hr/lvl</t>
  </si>
  <si>
    <t>Sleep</t>
  </si>
  <si>
    <t>Spells Known</t>
  </si>
  <si>
    <t>Daily</t>
  </si>
  <si>
    <t>Draconic, Orcish</t>
  </si>
  <si>
    <t>12 (14)</t>
  </si>
  <si>
    <t>Message</t>
  </si>
  <si>
    <t>Open/Close</t>
  </si>
  <si>
    <t>Charm Person</t>
  </si>
  <si>
    <t>Comprehend Lang.</t>
  </si>
  <si>
    <t>Detect Secret Doors</t>
  </si>
  <si>
    <t>Disguise Self</t>
  </si>
  <si>
    <t>Expeditious Retreat</t>
  </si>
  <si>
    <t>Hypnotism</t>
  </si>
  <si>
    <t>Obscuring Mist</t>
  </si>
  <si>
    <t>Rouse</t>
  </si>
  <si>
    <t>Silent Image</t>
  </si>
  <si>
    <t>Undetectable Align.</t>
  </si>
  <si>
    <t>Whelm</t>
  </si>
  <si>
    <t>Blinding Color Surge</t>
  </si>
  <si>
    <t>Blur</t>
  </si>
  <si>
    <t>Daze Monster</t>
  </si>
  <si>
    <t>Detect Thoughts</t>
  </si>
  <si>
    <t>Fog Cloud</t>
  </si>
  <si>
    <t>Hypnotic Pattern</t>
  </si>
  <si>
    <t>Invisibility</t>
  </si>
  <si>
    <t>Knock</t>
  </si>
  <si>
    <t>Minor Image</t>
  </si>
  <si>
    <t>Mirror Image</t>
  </si>
  <si>
    <t>Misdirection</t>
  </si>
  <si>
    <t>Silence</t>
  </si>
  <si>
    <t>Spider Climb</t>
  </si>
  <si>
    <t>Stay the Hand</t>
  </si>
  <si>
    <t>Touch of Idiocy</t>
  </si>
  <si>
    <t>Vertigo</t>
  </si>
  <si>
    <t>Whelming Burst</t>
  </si>
  <si>
    <t>Arcane Sight</t>
  </si>
  <si>
    <t>Clairaudience/voyance</t>
  </si>
  <si>
    <t>Crown of Veils</t>
  </si>
  <si>
    <t>Deep Slumber</t>
  </si>
  <si>
    <t>Dispel Magic</t>
  </si>
  <si>
    <t>Displacement</t>
  </si>
  <si>
    <t>Glibness</t>
  </si>
  <si>
    <t>Halt</t>
  </si>
  <si>
    <t>Haste</t>
  </si>
  <si>
    <t>Hesitate</t>
  </si>
  <si>
    <t>Hold Person</t>
  </si>
  <si>
    <t>Inevitable Defeat</t>
  </si>
  <si>
    <t>Invisibility Sphere</t>
  </si>
  <si>
    <t>Legion of Sentinels</t>
  </si>
  <si>
    <t>Major Image</t>
  </si>
  <si>
    <t>Nondetection</t>
  </si>
  <si>
    <t>Slow</t>
  </si>
  <si>
    <t>Suggestion</t>
  </si>
  <si>
    <t>Vertigo Field</t>
  </si>
  <si>
    <t>Zone of Silence</t>
  </si>
  <si>
    <t>Charm Monster</t>
  </si>
  <si>
    <t>Confusion</t>
  </si>
  <si>
    <t>Crushing Despair</t>
  </si>
  <si>
    <t>Free Movement</t>
  </si>
  <si>
    <t>Greater Invisibility</t>
  </si>
  <si>
    <t>Greater Mirror Image</t>
  </si>
  <si>
    <t>Locate Creature</t>
  </si>
  <si>
    <t>Mass Whelm</t>
  </si>
  <si>
    <t>Phantom Battle</t>
  </si>
  <si>
    <t>Rainbow Pattern</t>
  </si>
  <si>
    <t>Solid Fog</t>
  </si>
  <si>
    <t>Divination</t>
  </si>
  <si>
    <t>30’ radius</t>
  </si>
  <si>
    <t>Abjuration</t>
  </si>
  <si>
    <t>24 hours</t>
  </si>
  <si>
    <t>Transmut.</t>
  </si>
  <si>
    <t>+10 to Disguise checks</t>
  </si>
  <si>
    <t>Glitterdust</t>
  </si>
  <si>
    <t>Prsnl./Tch.</t>
  </si>
  <si>
    <t>8 m + 1 m/lvl</t>
  </si>
  <si>
    <t>+4 AC; 150% jump dist.</t>
  </si>
  <si>
    <t>60'</t>
  </si>
  <si>
    <t>2d4 rnds.</t>
  </si>
  <si>
    <t>400’ + 40’/lvl</t>
  </si>
  <si>
    <t>Concentrat.</t>
  </si>
  <si>
    <t>special</t>
  </si>
  <si>
    <t>Casting</t>
  </si>
  <si>
    <t>Components</t>
  </si>
  <si>
    <t>V S</t>
  </si>
  <si>
    <t>V S M</t>
  </si>
  <si>
    <t>V S F</t>
  </si>
  <si>
    <t>V S M/DF</t>
  </si>
  <si>
    <t>V</t>
  </si>
  <si>
    <t>V S F/DF</t>
  </si>
  <si>
    <t>1 SA</t>
  </si>
  <si>
    <t>Evocation</t>
  </si>
  <si>
    <t>5-meter radius</t>
  </si>
  <si>
    <t>10 minutes</t>
  </si>
  <si>
    <t>V M</t>
  </si>
  <si>
    <t>S</t>
  </si>
  <si>
    <t>1 IA</t>
  </si>
  <si>
    <t>10' radius</t>
  </si>
  <si>
    <t>1 FR</t>
  </si>
  <si>
    <t>5' radius</t>
  </si>
  <si>
    <t>1 day/lvl</t>
  </si>
  <si>
    <t>S M F</t>
  </si>
  <si>
    <t>Moonshae Isles</t>
  </si>
  <si>
    <t>+1 vs. kobolds/goblinoids</t>
  </si>
  <si>
    <t>Leadership</t>
  </si>
  <si>
    <t>Armored Mage (light)</t>
  </si>
  <si>
    <t>Jibney</t>
  </si>
  <si>
    <t>the Imp</t>
  </si>
  <si>
    <t>PHB 253</t>
  </si>
  <si>
    <t>PHB 258</t>
  </si>
  <si>
    <t>PHB 269</t>
  </si>
  <si>
    <t>PHB 209</t>
  </si>
  <si>
    <t>PHB 210</t>
  </si>
  <si>
    <t>PHB 212</t>
  </si>
  <si>
    <t>PHB 220</t>
  </si>
  <si>
    <t>PHB 228</t>
  </si>
  <si>
    <t>PHB 242</t>
  </si>
  <si>
    <t>PHB 249</t>
  </si>
  <si>
    <t>10-m radius, PHB 258</t>
  </si>
  <si>
    <t>PHB II 123</t>
  </si>
  <si>
    <t>PHB 279</t>
  </si>
  <si>
    <t>PHB 280</t>
  </si>
  <si>
    <t>PHB 297</t>
  </si>
  <si>
    <t>PHB II 128</t>
  </si>
  <si>
    <t>PHB II 104</t>
  </si>
  <si>
    <t>PHB 206</t>
  </si>
  <si>
    <t>PHB 217</t>
  </si>
  <si>
    <t>PHB 232</t>
  </si>
  <si>
    <t>PHB 236</t>
  </si>
  <si>
    <t>PHB 245</t>
  </si>
  <si>
    <t>PHB 246</t>
  </si>
  <si>
    <t>PHB 254</t>
  </si>
  <si>
    <t>Invisibilty</t>
  </si>
  <si>
    <t>PHB 275</t>
  </si>
  <si>
    <t>PHB 283</t>
  </si>
  <si>
    <t>PHB II 126</t>
  </si>
  <si>
    <t>PHB 294</t>
  </si>
  <si>
    <t>PHB II 127</t>
  </si>
  <si>
    <t>PHB 200</t>
  </si>
  <si>
    <t>PHB II 108</t>
  </si>
  <si>
    <t>PHB 223</t>
  </si>
  <si>
    <t>PHB 235</t>
  </si>
  <si>
    <t>PHB II 114</t>
  </si>
  <si>
    <t>PHB 241</t>
  </si>
  <si>
    <t>PHB II 115</t>
  </si>
  <si>
    <t>PHB II 116</t>
  </si>
  <si>
    <t>PHB 252</t>
  </si>
  <si>
    <t>PHB 257</t>
  </si>
  <si>
    <t>PHB 285</t>
  </si>
  <si>
    <t>PHB 303</t>
  </si>
  <si>
    <t>PHB 215</t>
  </si>
  <si>
    <t>PHB 233</t>
  </si>
  <si>
    <t>PHB II 120</t>
  </si>
  <si>
    <t>PHB 268</t>
  </si>
  <si>
    <t>PHB 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</si>
</sst>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12"/>
      <name val="Times New Roman"/>
      <family val="1"/>
    </font>
    <font>
      <i/>
      <sz val="18"/>
      <color indexed="53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sz val="12"/>
      <color indexed="46"/>
      <name val="Times New Roman"/>
      <family val="1"/>
    </font>
    <font>
      <b/>
      <sz val="12"/>
      <color indexed="12"/>
      <name val="Times New Roman"/>
      <family val="1"/>
    </font>
    <font>
      <i/>
      <sz val="14"/>
      <color indexed="57"/>
      <name val="Times New Roman"/>
      <family val="1"/>
    </font>
    <font>
      <b/>
      <i/>
      <sz val="12"/>
      <color indexed="12"/>
      <name val="Times New Roman"/>
      <family val="1"/>
    </font>
    <font>
      <b/>
      <sz val="13"/>
      <color indexed="13"/>
      <name val="Times New Roman"/>
      <family val="1"/>
    </font>
    <font>
      <sz val="12"/>
      <color indexed="81"/>
      <name val="Times New Roman"/>
      <family val="1"/>
    </font>
    <font>
      <i/>
      <sz val="22"/>
      <color indexed="51"/>
      <name val="Times New Roman"/>
      <family val="1"/>
    </font>
    <font>
      <i/>
      <sz val="12"/>
      <color indexed="42"/>
      <name val="Times New Roman"/>
      <family val="1"/>
    </font>
    <font>
      <i/>
      <sz val="18"/>
      <color indexed="20"/>
      <name val="Times New Roman"/>
      <family val="1"/>
    </font>
    <font>
      <sz val="13"/>
      <color indexed="20"/>
      <name val="Times New Roman"/>
      <family val="1"/>
    </font>
    <font>
      <b/>
      <i/>
      <sz val="13"/>
      <color indexed="17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indexed="46"/>
        <bgColor indexed="64"/>
      </patternFill>
    </fill>
  </fills>
  <borders count="9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53"/>
      </bottom>
      <diagonal/>
    </border>
    <border>
      <left/>
      <right/>
      <top style="double">
        <color indexed="64"/>
      </top>
      <bottom style="thick">
        <color indexed="53"/>
      </bottom>
      <diagonal/>
    </border>
    <border>
      <left/>
      <right style="double">
        <color indexed="64"/>
      </right>
      <top style="double">
        <color indexed="64"/>
      </top>
      <bottom style="thick">
        <color indexed="53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46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2" fillId="0" borderId="1" xfId="0" applyFont="1" applyBorder="1" applyAlignment="1"/>
    <xf numFmtId="0" fontId="14" fillId="0" borderId="0" xfId="0" applyFont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9" fillId="3" borderId="5" xfId="0" applyFont="1" applyFill="1" applyBorder="1" applyAlignment="1">
      <alignment horizontal="right"/>
    </xf>
    <xf numFmtId="0" fontId="22" fillId="3" borderId="5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7" fillId="3" borderId="20" xfId="0" applyFont="1" applyFill="1" applyBorder="1" applyAlignment="1">
      <alignment horizontal="right"/>
    </xf>
    <xf numFmtId="0" fontId="8" fillId="0" borderId="21" xfId="0" applyFont="1" applyBorder="1" applyAlignment="1">
      <alignment horizontal="center"/>
    </xf>
    <xf numFmtId="0" fontId="5" fillId="2" borderId="22" xfId="0" applyFont="1" applyFill="1" applyBorder="1" applyAlignment="1">
      <alignment horizontal="right"/>
    </xf>
    <xf numFmtId="0" fontId="6" fillId="0" borderId="23" xfId="0" applyFont="1" applyBorder="1" applyAlignment="1">
      <alignment horizontal="center"/>
    </xf>
    <xf numFmtId="0" fontId="13" fillId="3" borderId="24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1" fillId="4" borderId="25" xfId="0" applyFont="1" applyFill="1" applyBorder="1" applyAlignment="1">
      <alignment horizontal="center"/>
    </xf>
    <xf numFmtId="0" fontId="21" fillId="4" borderId="26" xfId="0" applyFont="1" applyFill="1" applyBorder="1" applyAlignment="1">
      <alignment horizontal="center"/>
    </xf>
    <xf numFmtId="49" fontId="21" fillId="4" borderId="26" xfId="0" applyNumberFormat="1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28" xfId="0" applyFont="1" applyFill="1" applyBorder="1" applyAlignment="1">
      <alignment horizontal="centerContinuous"/>
    </xf>
    <xf numFmtId="0" fontId="21" fillId="4" borderId="29" xfId="0" applyFont="1" applyFill="1" applyBorder="1" applyAlignment="1">
      <alignment horizontal="centerContinuous"/>
    </xf>
    <xf numFmtId="0" fontId="21" fillId="4" borderId="30" xfId="0" applyFont="1" applyFill="1" applyBorder="1" applyAlignment="1">
      <alignment horizontal="centerContinuous"/>
    </xf>
    <xf numFmtId="0" fontId="11" fillId="5" borderId="31" xfId="0" applyFont="1" applyFill="1" applyBorder="1" applyAlignment="1">
      <alignment horizontal="centerContinuous"/>
    </xf>
    <xf numFmtId="0" fontId="11" fillId="5" borderId="32" xfId="0" applyFont="1" applyFill="1" applyBorder="1" applyAlignment="1">
      <alignment horizontal="center"/>
    </xf>
    <xf numFmtId="0" fontId="11" fillId="5" borderId="33" xfId="0" applyFont="1" applyFill="1" applyBorder="1" applyAlignment="1">
      <alignment horizontal="center"/>
    </xf>
    <xf numFmtId="0" fontId="25" fillId="0" borderId="34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49" fontId="4" fillId="0" borderId="15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49" fontId="26" fillId="0" borderId="3" xfId="0" applyNumberFormat="1" applyFont="1" applyBorder="1" applyAlignment="1">
      <alignment horizontal="center"/>
    </xf>
    <xf numFmtId="49" fontId="26" fillId="0" borderId="36" xfId="0" applyNumberFormat="1" applyFont="1" applyBorder="1" applyAlignment="1">
      <alignment horizontal="center"/>
    </xf>
    <xf numFmtId="0" fontId="19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32" fillId="0" borderId="0" xfId="0" applyFont="1" applyBorder="1" applyAlignment="1"/>
    <xf numFmtId="0" fontId="11" fillId="5" borderId="32" xfId="0" applyFont="1" applyFill="1" applyBorder="1" applyAlignment="1">
      <alignment horizontal="center" wrapText="1"/>
    </xf>
    <xf numFmtId="0" fontId="10" fillId="2" borderId="37" xfId="0" applyFont="1" applyFill="1" applyBorder="1" applyAlignment="1">
      <alignment horizontal="right"/>
    </xf>
    <xf numFmtId="49" fontId="26" fillId="0" borderId="21" xfId="0" applyNumberFormat="1" applyFont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0" fontId="11" fillId="5" borderId="32" xfId="0" applyNumberFormat="1" applyFont="1" applyFill="1" applyBorder="1" applyAlignment="1">
      <alignment horizontal="center" wrapText="1"/>
    </xf>
    <xf numFmtId="0" fontId="4" fillId="0" borderId="0" xfId="0" applyNumberFormat="1" applyFont="1" applyBorder="1" applyAlignment="1">
      <alignment horizontal="left"/>
    </xf>
    <xf numFmtId="0" fontId="3" fillId="2" borderId="38" xfId="0" applyFont="1" applyFill="1" applyBorder="1" applyAlignment="1">
      <alignment horizontal="right"/>
    </xf>
    <xf numFmtId="49" fontId="6" fillId="0" borderId="39" xfId="0" applyNumberFormat="1" applyFont="1" applyBorder="1" applyAlignment="1">
      <alignment horizontal="centerContinuous"/>
    </xf>
    <xf numFmtId="0" fontId="6" fillId="0" borderId="40" xfId="0" applyFont="1" applyFill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6" borderId="41" xfId="0" applyNumberFormat="1" applyFont="1" applyFill="1" applyBorder="1" applyAlignment="1">
      <alignment horizontal="center"/>
    </xf>
    <xf numFmtId="49" fontId="6" fillId="6" borderId="42" xfId="0" applyNumberFormat="1" applyFont="1" applyFill="1" applyBorder="1" applyAlignment="1">
      <alignment horizontal="center"/>
    </xf>
    <xf numFmtId="0" fontId="33" fillId="6" borderId="42" xfId="0" applyNumberFormat="1" applyFont="1" applyFill="1" applyBorder="1" applyAlignment="1">
      <alignment horizontal="center"/>
    </xf>
    <xf numFmtId="0" fontId="6" fillId="6" borderId="43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3" fillId="6" borderId="41" xfId="0" applyNumberFormat="1" applyFont="1" applyFill="1" applyBorder="1" applyAlignment="1">
      <alignment horizontal="center"/>
    </xf>
    <xf numFmtId="0" fontId="23" fillId="6" borderId="42" xfId="0" applyNumberFormat="1" applyFont="1" applyFill="1" applyBorder="1" applyAlignment="1">
      <alignment horizontal="center"/>
    </xf>
    <xf numFmtId="0" fontId="6" fillId="7" borderId="41" xfId="0" applyNumberFormat="1" applyFont="1" applyFill="1" applyBorder="1" applyAlignment="1">
      <alignment horizontal="center"/>
    </xf>
    <xf numFmtId="49" fontId="6" fillId="7" borderId="42" xfId="0" applyNumberFormat="1" applyFont="1" applyFill="1" applyBorder="1" applyAlignment="1">
      <alignment horizontal="center"/>
    </xf>
    <xf numFmtId="0" fontId="6" fillId="7" borderId="43" xfId="0" applyNumberFormat="1" applyFont="1" applyFill="1" applyBorder="1" applyAlignment="1">
      <alignment horizontal="center"/>
    </xf>
    <xf numFmtId="0" fontId="13" fillId="7" borderId="1" xfId="0" applyFont="1" applyFill="1" applyBorder="1" applyAlignment="1"/>
    <xf numFmtId="49" fontId="23" fillId="8" borderId="41" xfId="0" applyNumberFormat="1" applyFont="1" applyFill="1" applyBorder="1" applyAlignment="1">
      <alignment horizontal="center"/>
    </xf>
    <xf numFmtId="0" fontId="23" fillId="8" borderId="42" xfId="0" applyNumberFormat="1" applyFont="1" applyFill="1" applyBorder="1" applyAlignment="1">
      <alignment horizontal="center"/>
    </xf>
    <xf numFmtId="49" fontId="28" fillId="6" borderId="41" xfId="0" applyNumberFormat="1" applyFont="1" applyFill="1" applyBorder="1" applyAlignment="1">
      <alignment horizontal="center"/>
    </xf>
    <xf numFmtId="0" fontId="28" fillId="6" borderId="42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6" fillId="9" borderId="41" xfId="0" applyNumberFormat="1" applyFont="1" applyFill="1" applyBorder="1" applyAlignment="1">
      <alignment horizontal="center"/>
    </xf>
    <xf numFmtId="49" fontId="6" fillId="9" borderId="42" xfId="0" applyNumberFormat="1" applyFont="1" applyFill="1" applyBorder="1" applyAlignment="1">
      <alignment horizontal="center"/>
    </xf>
    <xf numFmtId="0" fontId="6" fillId="9" borderId="43" xfId="0" applyNumberFormat="1" applyFont="1" applyFill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164" fontId="5" fillId="10" borderId="45" xfId="0" applyNumberFormat="1" applyFont="1" applyFill="1" applyBorder="1" applyAlignment="1">
      <alignment horizontal="center"/>
    </xf>
    <xf numFmtId="0" fontId="4" fillId="0" borderId="46" xfId="0" quotePrefix="1" applyFont="1" applyBorder="1" applyAlignment="1">
      <alignment horizontal="center"/>
    </xf>
    <xf numFmtId="0" fontId="4" fillId="0" borderId="47" xfId="0" applyFont="1" applyFill="1" applyBorder="1" applyAlignment="1">
      <alignment horizontal="centerContinuous"/>
    </xf>
    <xf numFmtId="0" fontId="4" fillId="0" borderId="48" xfId="0" applyFont="1" applyFill="1" applyBorder="1" applyAlignment="1">
      <alignment horizontal="centerContinuous"/>
    </xf>
    <xf numFmtId="0" fontId="4" fillId="0" borderId="36" xfId="0" applyFont="1" applyFill="1" applyBorder="1" applyAlignment="1">
      <alignment horizontal="centerContinuous"/>
    </xf>
    <xf numFmtId="164" fontId="4" fillId="0" borderId="15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8" fillId="0" borderId="49" xfId="0" applyNumberFormat="1" applyFont="1" applyBorder="1" applyAlignment="1">
      <alignment horizontal="center"/>
    </xf>
    <xf numFmtId="0" fontId="36" fillId="0" borderId="50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6" fillId="0" borderId="41" xfId="0" applyNumberFormat="1" applyFont="1" applyFill="1" applyBorder="1" applyAlignment="1">
      <alignment horizontal="center"/>
    </xf>
    <xf numFmtId="49" fontId="6" fillId="0" borderId="42" xfId="0" applyNumberFormat="1" applyFont="1" applyFill="1" applyBorder="1" applyAlignment="1">
      <alignment horizontal="center"/>
    </xf>
    <xf numFmtId="0" fontId="6" fillId="0" borderId="43" xfId="0" applyNumberFormat="1" applyFont="1" applyFill="1" applyBorder="1" applyAlignment="1">
      <alignment horizontal="center"/>
    </xf>
    <xf numFmtId="0" fontId="22" fillId="0" borderId="1" xfId="0" applyFont="1" applyFill="1" applyBorder="1" applyAlignment="1"/>
    <xf numFmtId="49" fontId="28" fillId="0" borderId="41" xfId="0" applyNumberFormat="1" applyFont="1" applyFill="1" applyBorder="1" applyAlignment="1">
      <alignment horizontal="center"/>
    </xf>
    <xf numFmtId="0" fontId="28" fillId="0" borderId="42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10" fillId="9" borderId="1" xfId="0" applyFont="1" applyFill="1" applyBorder="1" applyAlignment="1"/>
    <xf numFmtId="49" fontId="16" fillId="9" borderId="41" xfId="0" applyNumberFormat="1" applyFont="1" applyFill="1" applyBorder="1" applyAlignment="1">
      <alignment horizontal="center"/>
    </xf>
    <xf numFmtId="0" fontId="16" fillId="9" borderId="42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6" xfId="0" quotePrefix="1" applyFont="1" applyBorder="1" applyAlignment="1">
      <alignment horizontal="center"/>
    </xf>
    <xf numFmtId="0" fontId="16" fillId="0" borderId="51" xfId="0" applyFont="1" applyFill="1" applyBorder="1" applyAlignment="1">
      <alignment horizontal="center" shrinkToFit="1"/>
    </xf>
    <xf numFmtId="0" fontId="36" fillId="0" borderId="52" xfId="0" applyFont="1" applyBorder="1" applyAlignment="1">
      <alignment horizontal="centerContinuous"/>
    </xf>
    <xf numFmtId="0" fontId="11" fillId="11" borderId="53" xfId="0" applyFont="1" applyFill="1" applyBorder="1" applyAlignment="1">
      <alignment horizontal="centerContinuous" wrapText="1"/>
    </xf>
    <xf numFmtId="0" fontId="11" fillId="11" borderId="54" xfId="0" applyFont="1" applyFill="1" applyBorder="1" applyAlignment="1">
      <alignment horizontal="center" wrapText="1"/>
    </xf>
    <xf numFmtId="0" fontId="11" fillId="11" borderId="55" xfId="0" applyFont="1" applyFill="1" applyBorder="1" applyAlignment="1">
      <alignment horizontal="center" wrapText="1"/>
    </xf>
    <xf numFmtId="0" fontId="37" fillId="0" borderId="56" xfId="0" applyFont="1" applyBorder="1" applyAlignment="1">
      <alignment horizontal="centerContinuous"/>
    </xf>
    <xf numFmtId="49" fontId="37" fillId="0" borderId="57" xfId="0" applyNumberFormat="1" applyFont="1" applyBorder="1" applyAlignment="1">
      <alignment horizontal="centerContinuous"/>
    </xf>
    <xf numFmtId="0" fontId="39" fillId="0" borderId="56" xfId="0" applyNumberFormat="1" applyFont="1" applyBorder="1" applyAlignment="1">
      <alignment horizontal="centerContinuous"/>
    </xf>
    <xf numFmtId="49" fontId="39" fillId="0" borderId="57" xfId="0" applyNumberFormat="1" applyFont="1" applyBorder="1" applyAlignment="1">
      <alignment horizontal="centerContinuous"/>
    </xf>
    <xf numFmtId="0" fontId="40" fillId="0" borderId="56" xfId="0" applyNumberFormat="1" applyFont="1" applyBorder="1" applyAlignment="1">
      <alignment horizontal="centerContinuous"/>
    </xf>
    <xf numFmtId="49" fontId="40" fillId="0" borderId="58" xfId="0" applyNumberFormat="1" applyFont="1" applyFill="1" applyBorder="1" applyAlignment="1">
      <alignment horizontal="centerContinuous"/>
    </xf>
    <xf numFmtId="0" fontId="41" fillId="0" borderId="52" xfId="0" applyFont="1" applyBorder="1" applyAlignment="1">
      <alignment horizontal="centerContinuous" vertical="center" wrapText="1"/>
    </xf>
    <xf numFmtId="0" fontId="6" fillId="0" borderId="58" xfId="0" applyFont="1" applyFill="1" applyBorder="1" applyAlignment="1">
      <alignment horizontal="centerContinuous"/>
    </xf>
    <xf numFmtId="0" fontId="42" fillId="0" borderId="0" xfId="1" applyFont="1" applyBorder="1" applyAlignment="1" applyProtection="1">
      <alignment horizontal="right"/>
    </xf>
    <xf numFmtId="0" fontId="17" fillId="0" borderId="59" xfId="0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0" fontId="21" fillId="5" borderId="60" xfId="0" applyFont="1" applyFill="1" applyBorder="1" applyAlignment="1">
      <alignment horizontal="center"/>
    </xf>
    <xf numFmtId="164" fontId="21" fillId="5" borderId="61" xfId="0" applyNumberFormat="1" applyFont="1" applyFill="1" applyBorder="1" applyAlignment="1">
      <alignment horizontal="center"/>
    </xf>
    <xf numFmtId="0" fontId="21" fillId="5" borderId="60" xfId="0" applyFont="1" applyFill="1" applyBorder="1" applyAlignment="1">
      <alignment horizontal="right"/>
    </xf>
    <xf numFmtId="0" fontId="21" fillId="5" borderId="62" xfId="0" applyFont="1" applyFill="1" applyBorder="1" applyAlignment="1"/>
    <xf numFmtId="0" fontId="4" fillId="0" borderId="63" xfId="0" applyFont="1" applyBorder="1" applyAlignment="1">
      <alignment horizontal="center" shrinkToFit="1"/>
    </xf>
    <xf numFmtId="164" fontId="4" fillId="0" borderId="64" xfId="0" applyNumberFormat="1" applyFont="1" applyBorder="1" applyAlignment="1">
      <alignment horizontal="center" shrinkToFit="1"/>
    </xf>
    <xf numFmtId="0" fontId="4" fillId="0" borderId="65" xfId="0" applyFont="1" applyBorder="1" applyAlignment="1">
      <alignment horizontal="left"/>
    </xf>
    <xf numFmtId="0" fontId="4" fillId="0" borderId="66" xfId="0" applyFont="1" applyBorder="1" applyAlignment="1">
      <alignment horizontal="left" shrinkToFit="1"/>
    </xf>
    <xf numFmtId="0" fontId="4" fillId="0" borderId="67" xfId="0" applyFont="1" applyBorder="1" applyAlignment="1">
      <alignment horizontal="center" shrinkToFit="1"/>
    </xf>
    <xf numFmtId="164" fontId="4" fillId="0" borderId="68" xfId="0" applyNumberFormat="1" applyFont="1" applyBorder="1" applyAlignment="1">
      <alignment horizontal="center" shrinkToFit="1"/>
    </xf>
    <xf numFmtId="0" fontId="4" fillId="0" borderId="69" xfId="0" applyFont="1" applyBorder="1" applyAlignment="1">
      <alignment horizontal="left"/>
    </xf>
    <xf numFmtId="0" fontId="4" fillId="0" borderId="70" xfId="0" applyFont="1" applyBorder="1" applyAlignment="1">
      <alignment horizontal="left" shrinkToFit="1"/>
    </xf>
    <xf numFmtId="0" fontId="4" fillId="0" borderId="71" xfId="0" applyFont="1" applyBorder="1" applyAlignment="1">
      <alignment horizontal="center" shrinkToFit="1"/>
    </xf>
    <xf numFmtId="164" fontId="4" fillId="0" borderId="72" xfId="0" applyNumberFormat="1" applyFont="1" applyBorder="1" applyAlignment="1">
      <alignment horizontal="center" shrinkToFit="1"/>
    </xf>
    <xf numFmtId="0" fontId="4" fillId="0" borderId="73" xfId="0" applyFont="1" applyBorder="1" applyAlignment="1">
      <alignment horizontal="left"/>
    </xf>
    <xf numFmtId="0" fontId="4" fillId="0" borderId="74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0" fontId="4" fillId="0" borderId="75" xfId="0" applyFont="1" applyBorder="1" applyAlignment="1">
      <alignment horizontal="left" shrinkToFit="1"/>
    </xf>
    <xf numFmtId="0" fontId="4" fillId="0" borderId="76" xfId="0" applyFont="1" applyBorder="1" applyAlignment="1">
      <alignment horizontal="left" shrinkToFit="1"/>
    </xf>
    <xf numFmtId="0" fontId="4" fillId="0" borderId="77" xfId="0" applyFont="1" applyBorder="1" applyAlignment="1">
      <alignment horizontal="center" shrinkToFit="1"/>
    </xf>
    <xf numFmtId="164" fontId="4" fillId="0" borderId="78" xfId="0" applyNumberFormat="1" applyFont="1" applyBorder="1" applyAlignment="1">
      <alignment horizontal="center" shrinkToFit="1"/>
    </xf>
    <xf numFmtId="0" fontId="4" fillId="0" borderId="79" xfId="0" applyFont="1" applyBorder="1" applyAlignment="1">
      <alignment horizontal="left"/>
    </xf>
    <xf numFmtId="164" fontId="4" fillId="0" borderId="80" xfId="0" applyNumberFormat="1" applyFont="1" applyBorder="1" applyAlignment="1">
      <alignment horizontal="center" shrinkToFit="1"/>
    </xf>
    <xf numFmtId="0" fontId="4" fillId="0" borderId="81" xfId="0" applyFont="1" applyBorder="1" applyAlignment="1">
      <alignment horizontal="left"/>
    </xf>
    <xf numFmtId="0" fontId="13" fillId="2" borderId="1" xfId="0" applyFont="1" applyFill="1" applyBorder="1" applyAlignment="1"/>
    <xf numFmtId="0" fontId="6" fillId="2" borderId="41" xfId="0" applyNumberFormat="1" applyFont="1" applyFill="1" applyBorder="1" applyAlignment="1">
      <alignment horizontal="center"/>
    </xf>
    <xf numFmtId="49" fontId="6" fillId="2" borderId="42" xfId="0" applyNumberFormat="1" applyFont="1" applyFill="1" applyBorder="1" applyAlignment="1">
      <alignment horizontal="center"/>
    </xf>
    <xf numFmtId="0" fontId="6" fillId="2" borderId="43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6" fillId="2" borderId="41" xfId="0" applyNumberFormat="1" applyFont="1" applyFill="1" applyBorder="1" applyAlignment="1">
      <alignment horizontal="center"/>
    </xf>
    <xf numFmtId="0" fontId="16" fillId="2" borderId="4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shrinkToFit="1"/>
    </xf>
    <xf numFmtId="49" fontId="6" fillId="0" borderId="82" xfId="0" applyNumberFormat="1" applyFont="1" applyBorder="1" applyAlignment="1">
      <alignment horizontal="center"/>
    </xf>
    <xf numFmtId="0" fontId="5" fillId="2" borderId="83" xfId="0" applyFont="1" applyFill="1" applyBorder="1" applyAlignment="1">
      <alignment horizontal="right"/>
    </xf>
    <xf numFmtId="0" fontId="43" fillId="2" borderId="39" xfId="0" applyFont="1" applyFill="1" applyBorder="1" applyAlignment="1">
      <alignment horizontal="right"/>
    </xf>
    <xf numFmtId="49" fontId="6" fillId="0" borderId="84" xfId="0" applyNumberFormat="1" applyFont="1" applyFill="1" applyBorder="1" applyAlignment="1">
      <alignment horizontal="centerContinuous"/>
    </xf>
    <xf numFmtId="0" fontId="6" fillId="0" borderId="85" xfId="0" applyFont="1" applyFill="1" applyBorder="1" applyAlignment="1">
      <alignment horizontal="centerContinuous"/>
    </xf>
    <xf numFmtId="0" fontId="6" fillId="0" borderId="59" xfId="0" applyFont="1" applyFill="1" applyBorder="1" applyAlignment="1">
      <alignment horizontal="centerContinuous"/>
    </xf>
    <xf numFmtId="0" fontId="35" fillId="2" borderId="86" xfId="0" applyFont="1" applyFill="1" applyBorder="1" applyAlignment="1">
      <alignment horizontal="centerContinuous" wrapText="1"/>
    </xf>
    <xf numFmtId="0" fontId="15" fillId="2" borderId="87" xfId="0" applyFont="1" applyFill="1" applyBorder="1" applyAlignment="1">
      <alignment horizontal="centerContinuous" wrapText="1"/>
    </xf>
    <xf numFmtId="0" fontId="15" fillId="2" borderId="88" xfId="0" applyFont="1" applyFill="1" applyBorder="1" applyAlignment="1">
      <alignment horizontal="centerContinuous" wrapText="1"/>
    </xf>
    <xf numFmtId="0" fontId="5" fillId="0" borderId="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9" borderId="1" xfId="0" applyFont="1" applyFill="1" applyBorder="1" applyAlignment="1"/>
    <xf numFmtId="49" fontId="17" fillId="9" borderId="41" xfId="0" applyNumberFormat="1" applyFont="1" applyFill="1" applyBorder="1" applyAlignment="1">
      <alignment horizontal="center"/>
    </xf>
    <xf numFmtId="0" fontId="17" fillId="9" borderId="42" xfId="0" applyNumberFormat="1" applyFont="1" applyFill="1" applyBorder="1" applyAlignment="1">
      <alignment horizontal="center"/>
    </xf>
    <xf numFmtId="0" fontId="27" fillId="0" borderId="59" xfId="0" applyFont="1" applyBorder="1" applyAlignment="1">
      <alignment horizontal="centerContinuous"/>
    </xf>
    <xf numFmtId="0" fontId="4" fillId="0" borderId="65" xfId="0" applyFont="1" applyFill="1" applyBorder="1" applyAlignment="1">
      <alignment horizontal="centerContinuous"/>
    </xf>
    <xf numFmtId="0" fontId="4" fillId="0" borderId="75" xfId="0" applyFont="1" applyFill="1" applyBorder="1" applyAlignment="1">
      <alignment horizontal="centerContinuous" shrinkToFit="1"/>
    </xf>
    <xf numFmtId="0" fontId="4" fillId="0" borderId="65" xfId="0" applyFont="1" applyFill="1" applyBorder="1" applyAlignment="1">
      <alignment horizontal="left"/>
    </xf>
    <xf numFmtId="0" fontId="4" fillId="0" borderId="76" xfId="0" applyFont="1" applyFill="1" applyBorder="1" applyAlignment="1">
      <alignment horizontal="left" shrinkToFit="1"/>
    </xf>
    <xf numFmtId="0" fontId="4" fillId="0" borderId="73" xfId="0" applyFont="1" applyFill="1" applyBorder="1" applyAlignment="1">
      <alignment horizontal="left"/>
    </xf>
    <xf numFmtId="0" fontId="4" fillId="0" borderId="74" xfId="0" applyFont="1" applyFill="1" applyBorder="1" applyAlignment="1">
      <alignment horizontal="left" shrinkToFit="1"/>
    </xf>
    <xf numFmtId="0" fontId="4" fillId="0" borderId="14" xfId="0" applyFont="1" applyFill="1" applyBorder="1" applyAlignment="1">
      <alignment horizontal="center"/>
    </xf>
    <xf numFmtId="0" fontId="6" fillId="9" borderId="42" xfId="0" applyNumberFormat="1" applyFont="1" applyFill="1" applyBorder="1" applyAlignment="1">
      <alignment horizontal="center"/>
    </xf>
    <xf numFmtId="0" fontId="12" fillId="9" borderId="1" xfId="0" applyFont="1" applyFill="1" applyBorder="1" applyAlignment="1"/>
    <xf numFmtId="49" fontId="24" fillId="9" borderId="41" xfId="0" applyNumberFormat="1" applyFont="1" applyFill="1" applyBorder="1" applyAlignment="1">
      <alignment horizontal="center"/>
    </xf>
    <xf numFmtId="0" fontId="24" fillId="9" borderId="42" xfId="0" applyNumberFormat="1" applyFont="1" applyFill="1" applyBorder="1" applyAlignment="1">
      <alignment horizontal="center"/>
    </xf>
    <xf numFmtId="0" fontId="12" fillId="9" borderId="42" xfId="0" applyNumberFormat="1" applyFont="1" applyFill="1" applyBorder="1" applyAlignment="1">
      <alignment horizontal="center"/>
    </xf>
    <xf numFmtId="0" fontId="13" fillId="9" borderId="1" xfId="0" applyFont="1" applyFill="1" applyBorder="1" applyAlignment="1"/>
    <xf numFmtId="49" fontId="23" fillId="9" borderId="41" xfId="0" applyNumberFormat="1" applyFont="1" applyFill="1" applyBorder="1" applyAlignment="1">
      <alignment horizontal="center"/>
    </xf>
    <xf numFmtId="0" fontId="23" fillId="9" borderId="42" xfId="0" applyNumberFormat="1" applyFont="1" applyFill="1" applyBorder="1" applyAlignment="1">
      <alignment horizontal="center"/>
    </xf>
    <xf numFmtId="0" fontId="13" fillId="9" borderId="42" xfId="0" applyNumberFormat="1" applyFont="1" applyFill="1" applyBorder="1" applyAlignment="1">
      <alignment horizontal="center"/>
    </xf>
    <xf numFmtId="0" fontId="22" fillId="9" borderId="1" xfId="0" applyFont="1" applyFill="1" applyBorder="1" applyAlignment="1"/>
    <xf numFmtId="49" fontId="28" fillId="9" borderId="41" xfId="0" applyNumberFormat="1" applyFont="1" applyFill="1" applyBorder="1" applyAlignment="1">
      <alignment horizontal="center"/>
    </xf>
    <xf numFmtId="0" fontId="28" fillId="9" borderId="42" xfId="0" applyNumberFormat="1" applyFont="1" applyFill="1" applyBorder="1" applyAlignment="1">
      <alignment horizontal="center"/>
    </xf>
    <xf numFmtId="0" fontId="22" fillId="9" borderId="42" xfId="0" applyNumberFormat="1" applyFont="1" applyFill="1" applyBorder="1" applyAlignment="1">
      <alignment horizontal="center"/>
    </xf>
    <xf numFmtId="0" fontId="12" fillId="12" borderId="1" xfId="0" applyFont="1" applyFill="1" applyBorder="1" applyAlignment="1"/>
    <xf numFmtId="0" fontId="6" fillId="12" borderId="41" xfId="0" applyNumberFormat="1" applyFont="1" applyFill="1" applyBorder="1" applyAlignment="1">
      <alignment horizontal="center"/>
    </xf>
    <xf numFmtId="49" fontId="24" fillId="12" borderId="41" xfId="0" applyNumberFormat="1" applyFont="1" applyFill="1" applyBorder="1" applyAlignment="1">
      <alignment horizontal="center"/>
    </xf>
    <xf numFmtId="0" fontId="24" fillId="12" borderId="42" xfId="0" applyNumberFormat="1" applyFont="1" applyFill="1" applyBorder="1" applyAlignment="1">
      <alignment horizontal="center"/>
    </xf>
    <xf numFmtId="49" fontId="6" fillId="12" borderId="42" xfId="0" applyNumberFormat="1" applyFont="1" applyFill="1" applyBorder="1" applyAlignment="1">
      <alignment horizontal="center"/>
    </xf>
    <xf numFmtId="0" fontId="6" fillId="12" borderId="43" xfId="0" applyNumberFormat="1" applyFont="1" applyFill="1" applyBorder="1" applyAlignment="1">
      <alignment horizontal="center"/>
    </xf>
    <xf numFmtId="0" fontId="13" fillId="12" borderId="1" xfId="0" applyFont="1" applyFill="1" applyBorder="1" applyAlignment="1"/>
    <xf numFmtId="49" fontId="23" fillId="12" borderId="41" xfId="0" applyNumberFormat="1" applyFont="1" applyFill="1" applyBorder="1" applyAlignment="1">
      <alignment horizontal="center"/>
    </xf>
    <xf numFmtId="0" fontId="23" fillId="12" borderId="42" xfId="0" applyNumberFormat="1" applyFont="1" applyFill="1" applyBorder="1" applyAlignment="1">
      <alignment horizontal="center"/>
    </xf>
    <xf numFmtId="0" fontId="27" fillId="0" borderId="59" xfId="0" quotePrefix="1" applyFont="1" applyBorder="1" applyAlignment="1">
      <alignment horizontal="centerContinuous"/>
    </xf>
    <xf numFmtId="0" fontId="45" fillId="3" borderId="89" xfId="0" applyFont="1" applyFill="1" applyBorder="1" applyAlignment="1">
      <alignment horizontal="right"/>
    </xf>
    <xf numFmtId="0" fontId="45" fillId="3" borderId="90" xfId="0" applyFont="1" applyFill="1" applyBorder="1" applyAlignment="1">
      <alignment horizontal="left"/>
    </xf>
    <xf numFmtId="0" fontId="20" fillId="3" borderId="90" xfId="0" applyFont="1" applyFill="1" applyBorder="1" applyAlignment="1">
      <alignment horizontal="left"/>
    </xf>
    <xf numFmtId="0" fontId="3" fillId="3" borderId="90" xfId="0" applyFont="1" applyFill="1" applyBorder="1" applyAlignment="1">
      <alignment horizontal="centerContinuous"/>
    </xf>
    <xf numFmtId="0" fontId="4" fillId="3" borderId="90" xfId="0" applyFont="1" applyFill="1" applyBorder="1" applyAlignment="1">
      <alignment horizontal="centerContinuous"/>
    </xf>
    <xf numFmtId="0" fontId="46" fillId="3" borderId="91" xfId="1" applyFont="1" applyFill="1" applyBorder="1" applyAlignment="1" applyProtection="1">
      <alignment horizontal="right"/>
    </xf>
    <xf numFmtId="49" fontId="31" fillId="0" borderId="15" xfId="2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4" fillId="0" borderId="41" xfId="0" applyNumberFormat="1" applyFont="1" applyFill="1" applyBorder="1" applyAlignment="1">
      <alignment horizontal="center"/>
    </xf>
    <xf numFmtId="0" fontId="24" fillId="0" borderId="42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7" fillId="0" borderId="41" xfId="0" applyNumberFormat="1" applyFont="1" applyFill="1" applyBorder="1" applyAlignment="1">
      <alignment horizontal="center"/>
    </xf>
    <xf numFmtId="0" fontId="17" fillId="0" borderId="42" xfId="0" applyNumberFormat="1" applyFont="1" applyFill="1" applyBorder="1" applyAlignment="1">
      <alignment horizontal="center"/>
    </xf>
    <xf numFmtId="0" fontId="9" fillId="9" borderId="1" xfId="0" applyFont="1" applyFill="1" applyBorder="1" applyAlignment="1"/>
    <xf numFmtId="49" fontId="27" fillId="9" borderId="41" xfId="0" applyNumberFormat="1" applyFont="1" applyFill="1" applyBorder="1" applyAlignment="1">
      <alignment horizontal="center"/>
    </xf>
    <xf numFmtId="0" fontId="27" fillId="9" borderId="42" xfId="0" applyNumberFormat="1" applyFont="1" applyFill="1" applyBorder="1" applyAlignment="1">
      <alignment horizontal="center"/>
    </xf>
    <xf numFmtId="0" fontId="10" fillId="6" borderId="1" xfId="0" applyFont="1" applyFill="1" applyBorder="1" applyAlignment="1"/>
    <xf numFmtId="49" fontId="16" fillId="6" borderId="41" xfId="0" applyNumberFormat="1" applyFont="1" applyFill="1" applyBorder="1" applyAlignment="1">
      <alignment horizontal="center"/>
    </xf>
    <xf numFmtId="0" fontId="16" fillId="6" borderId="42" xfId="0" applyNumberFormat="1" applyFont="1" applyFill="1" applyBorder="1" applyAlignment="1">
      <alignment horizontal="center"/>
    </xf>
    <xf numFmtId="0" fontId="13" fillId="0" borderId="1" xfId="0" applyFont="1" applyFill="1" applyBorder="1" applyAlignment="1"/>
    <xf numFmtId="49" fontId="23" fillId="0" borderId="41" xfId="0" applyNumberFormat="1" applyFont="1" applyFill="1" applyBorder="1" applyAlignment="1">
      <alignment horizontal="center"/>
    </xf>
    <xf numFmtId="0" fontId="23" fillId="0" borderId="42" xfId="0" applyNumberFormat="1" applyFont="1" applyFill="1" applyBorder="1" applyAlignment="1">
      <alignment horizontal="center"/>
    </xf>
    <xf numFmtId="0" fontId="12" fillId="0" borderId="42" xfId="0" applyNumberFormat="1" applyFont="1" applyFill="1" applyBorder="1" applyAlignment="1">
      <alignment horizontal="center"/>
    </xf>
    <xf numFmtId="0" fontId="23" fillId="7" borderId="42" xfId="0" applyNumberFormat="1" applyFont="1" applyFill="1" applyBorder="1" applyAlignment="1">
      <alignment horizontal="center"/>
    </xf>
    <xf numFmtId="0" fontId="12" fillId="6" borderId="1" xfId="0" applyFont="1" applyFill="1" applyBorder="1" applyAlignment="1"/>
    <xf numFmtId="0" fontId="6" fillId="7" borderId="92" xfId="0" applyNumberFormat="1" applyFont="1" applyFill="1" applyBorder="1" applyAlignment="1">
      <alignment horizontal="center"/>
    </xf>
    <xf numFmtId="49" fontId="6" fillId="7" borderId="93" xfId="0" applyNumberFormat="1" applyFont="1" applyFill="1" applyBorder="1" applyAlignment="1">
      <alignment horizontal="center"/>
    </xf>
    <xf numFmtId="0" fontId="6" fillId="7" borderId="94" xfId="0" applyNumberFormat="1" applyFont="1" applyFill="1" applyBorder="1" applyAlignment="1">
      <alignment horizontal="center"/>
    </xf>
    <xf numFmtId="0" fontId="12" fillId="7" borderId="9" xfId="0" applyFont="1" applyFill="1" applyBorder="1" applyAlignment="1"/>
    <xf numFmtId="49" fontId="24" fillId="7" borderId="92" xfId="0" applyNumberFormat="1" applyFont="1" applyFill="1" applyBorder="1" applyAlignment="1">
      <alignment horizontal="center"/>
    </xf>
    <xf numFmtId="0" fontId="24" fillId="7" borderId="93" xfId="0" applyNumberFormat="1" applyFont="1" applyFill="1" applyBorder="1" applyAlignment="1">
      <alignment horizontal="center"/>
    </xf>
    <xf numFmtId="0" fontId="6" fillId="9" borderId="43" xfId="0" quotePrefix="1" applyNumberFormat="1" applyFont="1" applyFill="1" applyBorder="1" applyAlignment="1">
      <alignment horizontal="center"/>
    </xf>
    <xf numFmtId="0" fontId="10" fillId="12" borderId="1" xfId="0" applyFont="1" applyFill="1" applyBorder="1" applyAlignment="1"/>
    <xf numFmtId="49" fontId="16" fillId="12" borderId="41" xfId="0" applyNumberFormat="1" applyFont="1" applyFill="1" applyBorder="1" applyAlignment="1">
      <alignment horizontal="center"/>
    </xf>
    <xf numFmtId="0" fontId="16" fillId="12" borderId="42" xfId="0" applyNumberFormat="1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shrinkToFit="1"/>
    </xf>
    <xf numFmtId="49" fontId="31" fillId="0" borderId="15" xfId="0" applyNumberFormat="1" applyFont="1" applyBorder="1" applyAlignment="1">
      <alignment horizontal="center"/>
    </xf>
    <xf numFmtId="49" fontId="31" fillId="0" borderId="13" xfId="2" applyNumberFormat="1" applyFont="1" applyBorder="1" applyAlignment="1">
      <alignment horizontal="right" vertical="center"/>
    </xf>
    <xf numFmtId="0" fontId="31" fillId="0" borderId="15" xfId="0" applyFont="1" applyFill="1" applyBorder="1" applyAlignment="1">
      <alignment horizontal="right"/>
    </xf>
    <xf numFmtId="49" fontId="31" fillId="0" borderId="15" xfId="0" applyNumberFormat="1" applyFont="1" applyBorder="1" applyAlignment="1">
      <alignment horizontal="right"/>
    </xf>
    <xf numFmtId="49" fontId="4" fillId="0" borderId="13" xfId="2" applyNumberFormat="1" applyFont="1" applyBorder="1" applyAlignment="1">
      <alignment horizontal="left" vertical="center"/>
    </xf>
    <xf numFmtId="0" fontId="4" fillId="0" borderId="15" xfId="0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right"/>
    </xf>
    <xf numFmtId="9" fontId="4" fillId="0" borderId="18" xfId="0" applyNumberFormat="1" applyFont="1" applyBorder="1" applyAlignment="1">
      <alignment horizontal="left"/>
    </xf>
    <xf numFmtId="0" fontId="4" fillId="2" borderId="77" xfId="0" applyFont="1" applyFill="1" applyBorder="1" applyAlignment="1">
      <alignment horizontal="center" shrinkToFit="1"/>
    </xf>
    <xf numFmtId="164" fontId="4" fillId="2" borderId="78" xfId="0" applyNumberFormat="1" applyFont="1" applyFill="1" applyBorder="1" applyAlignment="1">
      <alignment horizontal="center" shrinkToFit="1"/>
    </xf>
    <xf numFmtId="0" fontId="4" fillId="2" borderId="79" xfId="0" applyFont="1" applyFill="1" applyBorder="1" applyAlignment="1">
      <alignment horizontal="left"/>
    </xf>
    <xf numFmtId="0" fontId="4" fillId="2" borderId="75" xfId="0" applyFont="1" applyFill="1" applyBorder="1" applyAlignment="1">
      <alignment horizontal="left" shrinkToFit="1"/>
    </xf>
    <xf numFmtId="164" fontId="4" fillId="2" borderId="80" xfId="0" applyNumberFormat="1" applyFont="1" applyFill="1" applyBorder="1" applyAlignment="1">
      <alignment horizontal="center" shrinkToFit="1"/>
    </xf>
    <xf numFmtId="0" fontId="4" fillId="2" borderId="81" xfId="0" applyFont="1" applyFill="1" applyBorder="1" applyAlignment="1">
      <alignment horizontal="left"/>
    </xf>
    <xf numFmtId="0" fontId="4" fillId="2" borderId="76" xfId="0" applyFont="1" applyFill="1" applyBorder="1" applyAlignment="1">
      <alignment horizontal="left" shrinkToFit="1"/>
    </xf>
    <xf numFmtId="0" fontId="4" fillId="2" borderId="71" xfId="0" applyFont="1" applyFill="1" applyBorder="1" applyAlignment="1">
      <alignment horizontal="center" shrinkToFit="1"/>
    </xf>
    <xf numFmtId="164" fontId="4" fillId="2" borderId="72" xfId="0" applyNumberFormat="1" applyFont="1" applyFill="1" applyBorder="1" applyAlignment="1">
      <alignment horizontal="center" shrinkToFit="1"/>
    </xf>
    <xf numFmtId="0" fontId="4" fillId="2" borderId="73" xfId="0" applyFont="1" applyFill="1" applyBorder="1" applyAlignment="1">
      <alignment horizontal="left"/>
    </xf>
    <xf numFmtId="0" fontId="4" fillId="2" borderId="74" xfId="0" applyFont="1" applyFill="1" applyBorder="1" applyAlignment="1">
      <alignment horizontal="left" shrinkToFit="1"/>
    </xf>
    <xf numFmtId="0" fontId="6" fillId="2" borderId="93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center" shrinkToFit="1"/>
    </xf>
    <xf numFmtId="0" fontId="6" fillId="0" borderId="21" xfId="0" applyFont="1" applyFill="1" applyBorder="1" applyAlignment="1">
      <alignment horizontal="center"/>
    </xf>
    <xf numFmtId="0" fontId="47" fillId="0" borderId="34" xfId="0" applyFont="1" applyBorder="1" applyAlignment="1">
      <alignment horizontal="centerContinuous" wrapText="1"/>
    </xf>
    <xf numFmtId="0" fontId="15" fillId="0" borderId="0" xfId="0" applyFont="1" applyBorder="1" applyAlignment="1">
      <alignment horizontal="centerContinuous" wrapText="1"/>
    </xf>
    <xf numFmtId="0" fontId="11" fillId="13" borderId="31" xfId="0" applyFont="1" applyFill="1" applyBorder="1" applyAlignment="1">
      <alignment horizontal="centerContinuous" wrapText="1"/>
    </xf>
    <xf numFmtId="0" fontId="11" fillId="13" borderId="32" xfId="0" applyFont="1" applyFill="1" applyBorder="1" applyAlignment="1">
      <alignment horizontal="center" wrapText="1"/>
    </xf>
    <xf numFmtId="0" fontId="21" fillId="13" borderId="32" xfId="0" applyFont="1" applyFill="1" applyBorder="1" applyAlignment="1">
      <alignment horizontal="center" wrapText="1"/>
    </xf>
    <xf numFmtId="0" fontId="11" fillId="13" borderId="33" xfId="0" applyFont="1" applyFill="1" applyBorder="1" applyAlignment="1">
      <alignment horizontal="centerContinuous" wrapText="1"/>
    </xf>
    <xf numFmtId="0" fontId="3" fillId="0" borderId="0" xfId="0" applyFont="1" applyBorder="1" applyAlignment="1">
      <alignment wrapText="1"/>
    </xf>
    <xf numFmtId="0" fontId="48" fillId="0" borderId="1" xfId="0" applyFont="1" applyBorder="1" applyAlignment="1">
      <alignment horizontal="center" shrinkToFit="1"/>
    </xf>
    <xf numFmtId="0" fontId="6" fillId="0" borderId="41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shrinkToFit="1"/>
    </xf>
    <xf numFmtId="9" fontId="6" fillId="0" borderId="42" xfId="2" applyFont="1" applyBorder="1" applyAlignment="1">
      <alignment horizontal="center" vertical="center" shrinkToFit="1"/>
    </xf>
    <xf numFmtId="0" fontId="6" fillId="0" borderId="42" xfId="2" applyNumberFormat="1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wrapText="1"/>
    </xf>
    <xf numFmtId="0" fontId="6" fillId="0" borderId="42" xfId="2" applyNumberFormat="1" applyFont="1" applyBorder="1" applyAlignment="1">
      <alignment horizontal="center" shrinkToFit="1"/>
    </xf>
    <xf numFmtId="0" fontId="48" fillId="0" borderId="1" xfId="0" applyFont="1" applyFill="1" applyBorder="1" applyAlignment="1">
      <alignment horizontal="center" shrinkToFit="1"/>
    </xf>
    <xf numFmtId="0" fontId="6" fillId="0" borderId="41" xfId="0" applyFont="1" applyFill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9" fontId="6" fillId="0" borderId="41" xfId="2" applyFont="1" applyBorder="1" applyAlignment="1">
      <alignment horizontal="center" vertical="center" shrinkToFit="1"/>
    </xf>
    <xf numFmtId="9" fontId="6" fillId="0" borderId="42" xfId="2" applyFont="1" applyBorder="1" applyAlignment="1">
      <alignment horizontal="center" shrinkToFit="1"/>
    </xf>
    <xf numFmtId="0" fontId="6" fillId="0" borderId="43" xfId="0" applyNumberFormat="1" applyFont="1" applyBorder="1" applyAlignment="1">
      <alignment horizontal="center" wrapText="1"/>
    </xf>
    <xf numFmtId="9" fontId="6" fillId="0" borderId="41" xfId="2" applyFont="1" applyBorder="1" applyAlignment="1">
      <alignment horizontal="center" shrinkToFit="1"/>
    </xf>
    <xf numFmtId="9" fontId="6" fillId="0" borderId="42" xfId="2" applyFont="1" applyFill="1" applyBorder="1" applyAlignment="1">
      <alignment horizontal="center" vertical="center" shrinkToFit="1"/>
    </xf>
    <xf numFmtId="9" fontId="6" fillId="0" borderId="93" xfId="2" applyFont="1" applyBorder="1" applyAlignment="1">
      <alignment horizontal="center" vertical="center" shrinkToFit="1"/>
    </xf>
    <xf numFmtId="0" fontId="6" fillId="0" borderId="93" xfId="2" applyNumberFormat="1" applyFont="1" applyBorder="1" applyAlignment="1">
      <alignment horizontal="center" shrinkToFit="1"/>
    </xf>
    <xf numFmtId="0" fontId="6" fillId="0" borderId="94" xfId="0" applyNumberFormat="1" applyFont="1" applyBorder="1" applyAlignment="1">
      <alignment horizontal="center" wrapText="1"/>
    </xf>
    <xf numFmtId="0" fontId="49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9" fontId="6" fillId="0" borderId="0" xfId="2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wrapText="1"/>
    </xf>
    <xf numFmtId="0" fontId="6" fillId="10" borderId="51" xfId="2" applyNumberFormat="1" applyFont="1" applyFill="1" applyBorder="1" applyAlignment="1">
      <alignment horizontal="center" shrinkToFit="1"/>
    </xf>
    <xf numFmtId="0" fontId="6" fillId="2" borderId="94" xfId="2" applyNumberFormat="1" applyFont="1" applyFill="1" applyBorder="1" applyAlignment="1">
      <alignment horizontal="center" shrinkToFit="1"/>
    </xf>
    <xf numFmtId="0" fontId="6" fillId="0" borderId="92" xfId="0" applyFont="1" applyBorder="1" applyAlignment="1">
      <alignment horizontal="center" wrapText="1"/>
    </xf>
    <xf numFmtId="0" fontId="48" fillId="0" borderId="53" xfId="0" applyFont="1" applyBorder="1" applyAlignment="1">
      <alignment horizontal="center" shrinkToFit="1"/>
    </xf>
    <xf numFmtId="0" fontId="6" fillId="0" borderId="96" xfId="0" applyFont="1" applyBorder="1" applyAlignment="1">
      <alignment horizontal="center" wrapText="1"/>
    </xf>
    <xf numFmtId="0" fontId="6" fillId="0" borderId="21" xfId="2" applyNumberFormat="1" applyFont="1" applyBorder="1" applyAlignment="1">
      <alignment horizontal="center" vertical="center" shrinkToFit="1"/>
    </xf>
    <xf numFmtId="0" fontId="6" fillId="0" borderId="96" xfId="0" applyFont="1" applyBorder="1" applyAlignment="1">
      <alignment horizontal="center" vertical="center" shrinkToFit="1"/>
    </xf>
    <xf numFmtId="9" fontId="6" fillId="0" borderId="21" xfId="2" applyFont="1" applyBorder="1" applyAlignment="1">
      <alignment horizontal="center" vertical="center" shrinkToFit="1"/>
    </xf>
    <xf numFmtId="49" fontId="6" fillId="0" borderId="51" xfId="0" applyNumberFormat="1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shrinkToFit="1"/>
    </xf>
    <xf numFmtId="0" fontId="6" fillId="0" borderId="43" xfId="0" quotePrefix="1" applyNumberFormat="1" applyFont="1" applyBorder="1" applyAlignment="1">
      <alignment horizontal="center" shrinkToFit="1"/>
    </xf>
    <xf numFmtId="9" fontId="6" fillId="0" borderId="41" xfId="2" applyFont="1" applyFill="1" applyBorder="1" applyAlignment="1">
      <alignment horizontal="center" vertical="center" shrinkToFit="1"/>
    </xf>
    <xf numFmtId="9" fontId="6" fillId="0" borderId="41" xfId="2" applyFont="1" applyFill="1" applyBorder="1" applyAlignment="1">
      <alignment horizontal="center" shrinkToFit="1"/>
    </xf>
    <xf numFmtId="9" fontId="6" fillId="0" borderId="42" xfId="2" applyFont="1" applyFill="1" applyBorder="1" applyAlignment="1">
      <alignment horizontal="center" shrinkToFit="1"/>
    </xf>
    <xf numFmtId="0" fontId="4" fillId="0" borderId="42" xfId="0" applyFont="1" applyFill="1" applyBorder="1" applyAlignment="1">
      <alignment horizontal="center" wrapText="1"/>
    </xf>
    <xf numFmtId="0" fontId="6" fillId="0" borderId="42" xfId="2" applyNumberFormat="1" applyFont="1" applyFill="1" applyBorder="1" applyAlignment="1">
      <alignment horizontal="center" vertical="center" shrinkToFit="1"/>
    </xf>
    <xf numFmtId="0" fontId="6" fillId="0" borderId="42" xfId="2" applyNumberFormat="1" applyFont="1" applyFill="1" applyBorder="1" applyAlignment="1">
      <alignment horizontal="center" shrinkToFit="1"/>
    </xf>
    <xf numFmtId="0" fontId="6" fillId="0" borderId="43" xfId="0" applyNumberFormat="1" applyFont="1" applyFill="1" applyBorder="1" applyAlignment="1">
      <alignment horizontal="center" wrapText="1"/>
    </xf>
    <xf numFmtId="9" fontId="6" fillId="0" borderId="96" xfId="2" applyFont="1" applyFill="1" applyBorder="1" applyAlignment="1">
      <alignment horizontal="center" shrinkToFit="1"/>
    </xf>
    <xf numFmtId="9" fontId="6" fillId="0" borderId="21" xfId="2" applyFont="1" applyFill="1" applyBorder="1" applyAlignment="1">
      <alignment horizontal="center" shrinkToFit="1"/>
    </xf>
    <xf numFmtId="0" fontId="4" fillId="0" borderId="21" xfId="0" applyFont="1" applyFill="1" applyBorder="1" applyAlignment="1">
      <alignment horizontal="center" wrapText="1"/>
    </xf>
    <xf numFmtId="0" fontId="6" fillId="0" borderId="21" xfId="2" applyNumberFormat="1" applyFont="1" applyFill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shrinkToFit="1"/>
    </xf>
    <xf numFmtId="0" fontId="6" fillId="0" borderId="51" xfId="0" applyNumberFormat="1" applyFont="1" applyFill="1" applyBorder="1" applyAlignment="1">
      <alignment horizontal="center" wrapText="1"/>
    </xf>
    <xf numFmtId="0" fontId="6" fillId="0" borderId="43" xfId="0" applyNumberFormat="1" applyFont="1" applyFill="1" applyBorder="1" applyAlignment="1">
      <alignment horizontal="center" vertical="center" wrapText="1"/>
    </xf>
    <xf numFmtId="0" fontId="6" fillId="0" borderId="43" xfId="0" quotePrefix="1" applyNumberFormat="1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51" xfId="0" applyNumberFormat="1" applyFont="1" applyFill="1" applyBorder="1" applyAlignment="1">
      <alignment horizontal="center" vertical="center" wrapText="1"/>
    </xf>
    <xf numFmtId="9" fontId="6" fillId="0" borderId="92" xfId="2" applyFont="1" applyBorder="1" applyAlignment="1">
      <alignment horizontal="center" shrinkToFit="1"/>
    </xf>
    <xf numFmtId="0" fontId="17" fillId="0" borderId="59" xfId="0" quotePrefix="1" applyFont="1" applyBorder="1" applyAlignment="1">
      <alignment horizontal="centerContinuous"/>
    </xf>
    <xf numFmtId="0" fontId="27" fillId="0" borderId="97" xfId="0" applyFont="1" applyFill="1" applyBorder="1" applyAlignment="1">
      <alignment horizontal="center" shrinkToFit="1"/>
    </xf>
  </cellXfs>
  <cellStyles count="3">
    <cellStyle name="Hyperlink" xfId="1" builtinId="8"/>
    <cellStyle name="Normal" xfId="0" builtinId="0"/>
    <cellStyle name="Percent" xfId="2" builtinId="5"/>
  </cellStyles>
  <dxfs count="6"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1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</xdr:row>
      <xdr:rowOff>47625</xdr:rowOff>
    </xdr:from>
    <xdr:to>
      <xdr:col>6</xdr:col>
      <xdr:colOff>1190625</xdr:colOff>
      <xdr:row>23</xdr:row>
      <xdr:rowOff>133350</xdr:rowOff>
    </xdr:to>
    <xdr:sp macro="" textlink="">
      <xdr:nvSpPr>
        <xdr:cNvPr id="1092" name="Text 6"/>
        <xdr:cNvSpPr txBox="1">
          <a:spLocks noChangeArrowheads="1"/>
        </xdr:cNvSpPr>
      </xdr:nvSpPr>
      <xdr:spPr bwMode="auto">
        <a:xfrm>
          <a:off x="47625" y="3505200"/>
          <a:ext cx="6886575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66675</xdr:colOff>
      <xdr:row>12</xdr:row>
      <xdr:rowOff>190500</xdr:rowOff>
    </xdr:from>
    <xdr:to>
      <xdr:col>6</xdr:col>
      <xdr:colOff>1238250</xdr:colOff>
      <xdr:row>14</xdr:row>
      <xdr:rowOff>247650</xdr:rowOff>
    </xdr:to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4686300" y="2905125"/>
          <a:ext cx="2295525" cy="485775"/>
        </a:xfrm>
        <a:prstGeom prst="rect">
          <a:avLst/>
        </a:prstGeom>
        <a:solidFill>
          <a:srgbClr val="CCFFFF"/>
        </a:solidFill>
        <a:ln w="38100" cmpd="dbl">
          <a:solidFill>
            <a:srgbClr val="00FF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Current status:</a:t>
          </a:r>
          <a:r>
            <a:rPr lang="en-US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91" name="Rectangle 1"/>
        <xdr:cNvSpPr>
          <a:spLocks noChangeArrowheads="1"/>
        </xdr:cNvSpPr>
      </xdr:nvSpPr>
      <xdr:spPr bwMode="auto">
        <a:xfrm>
          <a:off x="4000500" y="0"/>
          <a:ext cx="27622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87" name="Rectangle 1"/>
        <xdr:cNvSpPr>
          <a:spLocks noChangeArrowheads="1"/>
        </xdr:cNvSpPr>
      </xdr:nvSpPr>
      <xdr:spPr bwMode="auto">
        <a:xfrm>
          <a:off x="5619750" y="0"/>
          <a:ext cx="2047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396" name="Rectangle 1"/>
        <xdr:cNvSpPr>
          <a:spLocks noChangeArrowheads="1"/>
        </xdr:cNvSpPr>
      </xdr:nvSpPr>
      <xdr:spPr bwMode="auto">
        <a:xfrm>
          <a:off x="7096125" y="0"/>
          <a:ext cx="2085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1</xdr:row>
      <xdr:rowOff>123825</xdr:rowOff>
    </xdr:from>
    <xdr:to>
      <xdr:col>3</xdr:col>
      <xdr:colOff>371475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s-V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workbookViewId="0"/>
  </sheetViews>
  <sheetFormatPr defaultColWidth="13" defaultRowHeight="15.75"/>
  <cols>
    <col min="1" max="1" width="22.625" style="22" customWidth="1"/>
    <col min="2" max="2" width="10" style="23" customWidth="1"/>
    <col min="3" max="3" width="5.125" style="23" customWidth="1"/>
    <col min="4" max="4" width="13.75" style="22" bestFit="1" customWidth="1"/>
    <col min="5" max="5" width="9.125" style="23" bestFit="1" customWidth="1"/>
    <col min="6" max="6" width="14.75" style="22" customWidth="1"/>
    <col min="7" max="7" width="17.125" style="23" customWidth="1"/>
    <col min="8" max="16384" width="13" style="1"/>
  </cols>
  <sheetData>
    <row r="1" spans="1:7" ht="29.25" thickTop="1" thickBot="1">
      <c r="A1" s="225" t="s">
        <v>313</v>
      </c>
      <c r="B1" s="226" t="s">
        <v>314</v>
      </c>
      <c r="C1" s="227"/>
      <c r="D1" s="228"/>
      <c r="E1" s="229"/>
      <c r="F1" s="228"/>
      <c r="G1" s="230" t="s">
        <v>134</v>
      </c>
    </row>
    <row r="2" spans="1:7" ht="17.25" thickTop="1">
      <c r="A2" s="2" t="s">
        <v>0</v>
      </c>
      <c r="B2" s="18" t="s">
        <v>135</v>
      </c>
      <c r="C2" s="82"/>
      <c r="D2" s="4" t="s">
        <v>1</v>
      </c>
      <c r="E2" s="82" t="s">
        <v>120</v>
      </c>
      <c r="F2"/>
      <c r="G2" s="5"/>
    </row>
    <row r="3" spans="1:7" ht="16.5">
      <c r="A3" s="2" t="s">
        <v>77</v>
      </c>
      <c r="B3" s="18" t="s">
        <v>136</v>
      </c>
      <c r="C3" s="64"/>
      <c r="D3" s="4" t="s">
        <v>78</v>
      </c>
      <c r="E3" s="82">
        <v>9</v>
      </c>
      <c r="F3" s="4"/>
      <c r="G3" s="5"/>
    </row>
    <row r="4" spans="1:7" ht="16.5">
      <c r="A4" s="2" t="s">
        <v>112</v>
      </c>
      <c r="B4" s="18" t="s">
        <v>309</v>
      </c>
      <c r="C4" s="82"/>
      <c r="D4" s="4" t="s">
        <v>111</v>
      </c>
      <c r="E4" s="82">
        <v>78</v>
      </c>
      <c r="F4" s="4"/>
      <c r="G4" s="5"/>
    </row>
    <row r="5" spans="1:7" ht="16.5">
      <c r="A5" s="2" t="s">
        <v>79</v>
      </c>
      <c r="B5" s="18" t="s">
        <v>138</v>
      </c>
      <c r="C5" s="82"/>
      <c r="D5" s="4" t="s">
        <v>2</v>
      </c>
      <c r="E5" s="82" t="s">
        <v>139</v>
      </c>
      <c r="F5" s="189"/>
      <c r="G5" s="190"/>
    </row>
    <row r="6" spans="1:7" ht="17.25" thickBot="1">
      <c r="A6" s="2" t="s">
        <v>80</v>
      </c>
      <c r="B6" s="18" t="s">
        <v>123</v>
      </c>
      <c r="C6" s="64"/>
      <c r="D6" s="4" t="s">
        <v>3</v>
      </c>
      <c r="E6" s="82" t="s">
        <v>140</v>
      </c>
      <c r="F6" s="189"/>
      <c r="G6" s="190"/>
    </row>
    <row r="7" spans="1:7" ht="17.25" thickTop="1">
      <c r="A7" s="45" t="s">
        <v>114</v>
      </c>
      <c r="B7" s="183" t="s">
        <v>177</v>
      </c>
      <c r="C7" s="81"/>
      <c r="D7" s="181" t="s">
        <v>91</v>
      </c>
      <c r="E7" s="180" t="s">
        <v>92</v>
      </c>
      <c r="F7" s="189"/>
      <c r="G7" s="190"/>
    </row>
    <row r="8" spans="1:7" ht="17.25" thickBot="1">
      <c r="A8" s="79" t="s">
        <v>17</v>
      </c>
      <c r="B8" s="80" t="s">
        <v>137</v>
      </c>
      <c r="C8" s="63"/>
      <c r="D8" s="182" t="s">
        <v>16</v>
      </c>
      <c r="E8" s="46">
        <v>0</v>
      </c>
      <c r="F8" s="189"/>
      <c r="G8" s="190"/>
    </row>
    <row r="9" spans="1:7" ht="16.5">
      <c r="A9" s="43" t="s">
        <v>4</v>
      </c>
      <c r="B9" s="44">
        <v>12</v>
      </c>
      <c r="C9" s="74" t="s">
        <v>124</v>
      </c>
      <c r="D9" s="42" t="s">
        <v>89</v>
      </c>
      <c r="E9" s="130" t="s">
        <v>129</v>
      </c>
      <c r="F9" s="3"/>
      <c r="G9" s="5"/>
    </row>
    <row r="10" spans="1:7" ht="16.5">
      <c r="A10" s="9" t="s">
        <v>5</v>
      </c>
      <c r="B10" s="127">
        <v>16</v>
      </c>
      <c r="C10" s="74" t="s">
        <v>125</v>
      </c>
      <c r="D10" s="7" t="s">
        <v>90</v>
      </c>
      <c r="E10" s="104">
        <f>Martial!B13+Equipment!B17+('Personal File'!E8/50)</f>
        <v>10.1</v>
      </c>
      <c r="F10" s="3"/>
      <c r="G10" s="5"/>
    </row>
    <row r="11" spans="1:7" ht="16.5">
      <c r="A11" s="40" t="s">
        <v>20</v>
      </c>
      <c r="B11" s="128">
        <v>9</v>
      </c>
      <c r="C11" s="65" t="s">
        <v>126</v>
      </c>
      <c r="D11" s="7" t="s">
        <v>22</v>
      </c>
      <c r="E11" s="98">
        <v>48</v>
      </c>
      <c r="F11" s="3"/>
      <c r="G11" s="5"/>
    </row>
    <row r="12" spans="1:7" ht="16.5">
      <c r="A12" s="8" t="s">
        <v>21</v>
      </c>
      <c r="B12" s="6" t="s">
        <v>212</v>
      </c>
      <c r="C12" s="65" t="s">
        <v>124</v>
      </c>
      <c r="D12" s="7" t="s">
        <v>76</v>
      </c>
      <c r="E12" s="98">
        <v>48</v>
      </c>
      <c r="F12" s="2"/>
      <c r="G12" s="5"/>
    </row>
    <row r="13" spans="1:7" ht="16.5">
      <c r="A13" s="41" t="s">
        <v>23</v>
      </c>
      <c r="B13" s="6">
        <v>10</v>
      </c>
      <c r="C13" s="65" t="s">
        <v>93</v>
      </c>
      <c r="D13" s="61" t="s">
        <v>34</v>
      </c>
      <c r="E13" s="102">
        <f>10+C10</f>
        <v>13</v>
      </c>
      <c r="F13" s="3"/>
      <c r="G13" s="5"/>
    </row>
    <row r="14" spans="1:7" ht="17.25" thickBot="1">
      <c r="A14" s="47" t="s">
        <v>19</v>
      </c>
      <c r="B14" s="129">
        <v>14</v>
      </c>
      <c r="C14" s="66" t="s">
        <v>121</v>
      </c>
      <c r="D14" s="73" t="s">
        <v>75</v>
      </c>
      <c r="E14" s="103">
        <f>E13+SUM(Martial!B10:B11)</f>
        <v>13</v>
      </c>
      <c r="F14" s="3"/>
      <c r="G14" s="5"/>
    </row>
    <row r="15" spans="1:7" ht="24.75" thickTop="1" thickBot="1">
      <c r="A15" s="10" t="s">
        <v>33</v>
      </c>
      <c r="B15" s="11"/>
      <c r="C15" s="11"/>
      <c r="D15" s="12"/>
      <c r="E15" s="12"/>
      <c r="F15" s="12"/>
      <c r="G15" s="13"/>
    </row>
    <row r="16" spans="1:7" s="17" customFormat="1" ht="17.25" thickTop="1">
      <c r="A16" s="14"/>
      <c r="B16" s="15"/>
      <c r="C16" s="15"/>
      <c r="D16" s="15"/>
      <c r="E16" s="15"/>
      <c r="F16" s="15"/>
      <c r="G16" s="16"/>
    </row>
    <row r="17" spans="1:7" s="17" customFormat="1" ht="16.5">
      <c r="A17" s="125"/>
      <c r="B17" s="18"/>
      <c r="C17" s="18"/>
      <c r="D17" s="18"/>
      <c r="E17" s="18"/>
      <c r="F17" s="18"/>
      <c r="G17" s="126"/>
    </row>
    <row r="18" spans="1:7" s="17" customFormat="1" ht="16.5">
      <c r="A18" s="125"/>
      <c r="B18" s="18"/>
      <c r="C18" s="18"/>
      <c r="D18" s="18"/>
      <c r="E18" s="18"/>
      <c r="F18" s="18"/>
      <c r="G18" s="126"/>
    </row>
    <row r="19" spans="1:7" s="17" customFormat="1" ht="16.5">
      <c r="A19" s="125"/>
      <c r="B19" s="18"/>
      <c r="C19" s="18"/>
      <c r="D19" s="18"/>
      <c r="E19" s="18"/>
      <c r="F19" s="18"/>
      <c r="G19" s="126"/>
    </row>
    <row r="20" spans="1:7" s="17" customFormat="1" ht="16.5">
      <c r="A20" s="125"/>
      <c r="B20" s="18"/>
      <c r="C20" s="18"/>
      <c r="D20" s="18"/>
      <c r="E20" s="18"/>
      <c r="F20" s="18"/>
      <c r="G20" s="126"/>
    </row>
    <row r="21" spans="1:7" s="17" customFormat="1" ht="16.5">
      <c r="A21" s="125"/>
      <c r="B21" s="18"/>
      <c r="C21" s="18"/>
      <c r="D21" s="18"/>
      <c r="E21" s="18"/>
      <c r="F21" s="18"/>
      <c r="G21" s="126"/>
    </row>
    <row r="22" spans="1:7" s="17" customFormat="1" ht="16.5">
      <c r="A22" s="125"/>
      <c r="B22" s="18"/>
      <c r="C22" s="18"/>
      <c r="D22" s="18"/>
      <c r="E22" s="18"/>
      <c r="F22" s="18"/>
      <c r="G22" s="126"/>
    </row>
    <row r="23" spans="1:7" s="17" customFormat="1" ht="16.5">
      <c r="A23" s="125"/>
      <c r="B23" s="18"/>
      <c r="C23" s="18"/>
      <c r="D23" s="18"/>
      <c r="E23" s="18"/>
      <c r="F23" s="18"/>
      <c r="G23" s="126"/>
    </row>
    <row r="24" spans="1:7" ht="17.25" thickBot="1">
      <c r="A24" s="19"/>
      <c r="B24" s="20"/>
      <c r="C24" s="20"/>
      <c r="D24" s="20"/>
      <c r="E24" s="20"/>
      <c r="F24" s="20"/>
      <c r="G24" s="21"/>
    </row>
    <row r="25" spans="1:7" ht="16.5" thickTop="1"/>
  </sheetData>
  <phoneticPr fontId="0" type="noConversion"/>
  <conditionalFormatting sqref="E12">
    <cfRule type="cellIs" dxfId="5" priority="1" stopIfTrue="1" operator="lessThan">
      <formula>$E$11/3</formula>
    </cfRule>
    <cfRule type="cellIs" dxfId="4" priority="2" stopIfTrue="1" operator="between">
      <formula>$E$11/3</formula>
      <formula>$E$11/2</formula>
    </cfRule>
    <cfRule type="cellIs" dxfId="3" priority="3" stopIfTrue="1" operator="greaterThan">
      <formula>$E$11/2</formula>
    </cfRule>
  </conditionalFormatting>
  <conditionalFormatting sqref="E10">
    <cfRule type="cellIs" dxfId="2" priority="4" stopIfTrue="1" operator="greaterThan">
      <formula>86</formula>
    </cfRule>
    <cfRule type="cellIs" dxfId="1" priority="5" stopIfTrue="1" operator="between">
      <formula>43</formula>
      <formula>86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21.75" style="22" bestFit="1" customWidth="1"/>
    <col min="2" max="2" width="5.875" style="22" bestFit="1" customWidth="1"/>
    <col min="3" max="3" width="7.625" style="23" hidden="1" customWidth="1"/>
    <col min="4" max="4" width="5.875" style="23" hidden="1" customWidth="1"/>
    <col min="5" max="5" width="9.125" style="23" bestFit="1" customWidth="1"/>
    <col min="6" max="6" width="6.75" style="23" bestFit="1" customWidth="1"/>
    <col min="7" max="7" width="6" style="78" bestFit="1" customWidth="1"/>
    <col min="8" max="8" width="39.25" style="22" customWidth="1"/>
    <col min="9" max="16384" width="13" style="1"/>
  </cols>
  <sheetData>
    <row r="1" spans="1:8" ht="24" thickBot="1">
      <c r="A1" s="60" t="s">
        <v>18</v>
      </c>
      <c r="B1" s="24"/>
      <c r="C1" s="24"/>
      <c r="D1" s="24"/>
      <c r="E1" s="24"/>
      <c r="F1" s="24"/>
      <c r="G1" s="76"/>
      <c r="H1" s="24"/>
    </row>
    <row r="2" spans="1:8" s="17" customFormat="1" ht="33">
      <c r="A2" s="57" t="s">
        <v>6</v>
      </c>
      <c r="B2" s="58" t="s">
        <v>39</v>
      </c>
      <c r="C2" s="58" t="s">
        <v>46</v>
      </c>
      <c r="D2" s="58" t="s">
        <v>38</v>
      </c>
      <c r="E2" s="72" t="s">
        <v>73</v>
      </c>
      <c r="F2" s="72" t="s">
        <v>47</v>
      </c>
      <c r="G2" s="77" t="s">
        <v>81</v>
      </c>
      <c r="H2" s="59" t="s">
        <v>8</v>
      </c>
    </row>
    <row r="3" spans="1:8" s="67" customFormat="1" ht="16.5">
      <c r="A3" s="122" t="s">
        <v>48</v>
      </c>
      <c r="B3" s="99">
        <v>2</v>
      </c>
      <c r="C3" s="123" t="s">
        <v>42</v>
      </c>
      <c r="D3" s="124" t="str">
        <f>IF(C3="Str",'Personal File'!$C$9,IF(C3="Dex",'Personal File'!$C$10,IF(C3="Con",'Personal File'!$C$11,IF(C3="Int",'Personal File'!$C$12,IF(C3="Wis",'Personal File'!$C$13,IF(C3="Cha",'Personal File'!$C$14))))))</f>
        <v>+1</v>
      </c>
      <c r="E3" s="124" t="str">
        <f t="shared" ref="E3:E36" si="0">CONCATENATE(C3," (",D3,")")</f>
        <v>Int (+1)</v>
      </c>
      <c r="F3" s="202" t="s">
        <v>74</v>
      </c>
      <c r="G3" s="100">
        <f t="shared" ref="G3:G8" si="1">B3+MID(E3,6,2)+F3</f>
        <v>3</v>
      </c>
      <c r="H3" s="101"/>
    </row>
    <row r="4" spans="1:8" s="71" customFormat="1" ht="16.5">
      <c r="A4" s="232" t="s">
        <v>49</v>
      </c>
      <c r="B4" s="115">
        <v>0</v>
      </c>
      <c r="C4" s="233" t="s">
        <v>44</v>
      </c>
      <c r="D4" s="234" t="str">
        <f>IF(C4="Str",'Personal File'!$C$9,IF(C4="Dex",'Personal File'!$C$10,IF(C4="Con",'Personal File'!$C$11,IF(C4="Int",'Personal File'!$C$12,IF(C4="Wis",'Personal File'!$C$13,IF(C4="Cha",'Personal File'!$C$14))))))</f>
        <v>+3</v>
      </c>
      <c r="E4" s="234" t="str">
        <f t="shared" si="0"/>
        <v>Dex (+3)</v>
      </c>
      <c r="F4" s="116" t="s">
        <v>74</v>
      </c>
      <c r="G4" s="116">
        <f t="shared" si="1"/>
        <v>3</v>
      </c>
      <c r="H4" s="117"/>
    </row>
    <row r="5" spans="1:8" s="69" customFormat="1" ht="16.5">
      <c r="A5" s="207" t="s">
        <v>50</v>
      </c>
      <c r="B5" s="99">
        <v>5</v>
      </c>
      <c r="C5" s="208" t="s">
        <v>40</v>
      </c>
      <c r="D5" s="209" t="str">
        <f>IF(C5="Str",'Personal File'!$C$9,IF(C5="Dex",'Personal File'!$C$10,IF(C5="Con",'Personal File'!$C$11,IF(C5="Int",'Personal File'!$C$12,IF(C5="Wis",'Personal File'!$C$13,IF(C5="Cha",'Personal File'!$C$14))))))</f>
        <v>+2</v>
      </c>
      <c r="E5" s="210" t="str">
        <f t="shared" si="0"/>
        <v>Cha (+2)</v>
      </c>
      <c r="F5" s="100" t="s">
        <v>141</v>
      </c>
      <c r="G5" s="100">
        <f t="shared" si="1"/>
        <v>13</v>
      </c>
      <c r="H5" s="101"/>
    </row>
    <row r="6" spans="1:8" s="68" customFormat="1" ht="16.5">
      <c r="A6" s="191" t="s">
        <v>51</v>
      </c>
      <c r="B6" s="99">
        <v>2</v>
      </c>
      <c r="C6" s="192" t="s">
        <v>45</v>
      </c>
      <c r="D6" s="193" t="str">
        <f>IF(C6="Str",'Personal File'!$C$9,IF(C6="Dex",'Personal File'!$C$10,IF(C6="Con",'Personal File'!$C$11,IF(C6="Int",'Personal File'!$C$12,IF(C6="Wis",'Personal File'!$C$13,IF(C6="Cha",'Personal File'!$C$14))))))</f>
        <v>+1</v>
      </c>
      <c r="E6" s="193" t="str">
        <f t="shared" si="0"/>
        <v>Str (+1)</v>
      </c>
      <c r="F6" s="100" t="s">
        <v>74</v>
      </c>
      <c r="G6" s="100">
        <f t="shared" si="1"/>
        <v>3</v>
      </c>
      <c r="H6" s="101"/>
    </row>
    <row r="7" spans="1:8" s="68" customFormat="1" ht="16.5">
      <c r="A7" s="238" t="s">
        <v>24</v>
      </c>
      <c r="B7" s="99">
        <v>6</v>
      </c>
      <c r="C7" s="239" t="s">
        <v>41</v>
      </c>
      <c r="D7" s="240" t="str">
        <f>IF(C7="Str",'Personal File'!$C$9,IF(C7="Dex",'Personal File'!$C$10,IF(C7="Con",'Personal File'!$C$11,IF(C7="Int",'Personal File'!$C$12,IF(C7="Wis",'Personal File'!$C$13,IF(C7="Cha",'Personal File'!$C$14))))))</f>
        <v>-1</v>
      </c>
      <c r="E7" s="240" t="str">
        <f t="shared" si="0"/>
        <v>Con (-1)</v>
      </c>
      <c r="F7" s="100" t="s">
        <v>74</v>
      </c>
      <c r="G7" s="100">
        <f t="shared" si="1"/>
        <v>5</v>
      </c>
      <c r="H7" s="101"/>
    </row>
    <row r="8" spans="1:8" s="67" customFormat="1" ht="16.5">
      <c r="A8" s="122" t="s">
        <v>143</v>
      </c>
      <c r="B8" s="99">
        <v>1</v>
      </c>
      <c r="C8" s="123" t="s">
        <v>42</v>
      </c>
      <c r="D8" s="124" t="str">
        <f>IF(C8="Str",'Personal File'!$C$9,IF(C8="Dex",'Personal File'!$C$10,IF(C8="Con",'Personal File'!$C$11,IF(C8="Int",'Personal File'!$C$12,IF(C8="Wis",'Personal File'!$C$13,IF(C8="Cha",'Personal File'!$C$14))))))</f>
        <v>+1</v>
      </c>
      <c r="E8" s="124" t="str">
        <f t="shared" si="0"/>
        <v>Int (+1)</v>
      </c>
      <c r="F8" s="100" t="s">
        <v>74</v>
      </c>
      <c r="G8" s="100">
        <f t="shared" si="1"/>
        <v>2</v>
      </c>
      <c r="H8" s="101" t="s">
        <v>176</v>
      </c>
    </row>
    <row r="9" spans="1:8" s="70" customFormat="1" ht="16.5">
      <c r="A9" s="241" t="s">
        <v>52</v>
      </c>
      <c r="B9" s="83">
        <v>0</v>
      </c>
      <c r="C9" s="242" t="s">
        <v>42</v>
      </c>
      <c r="D9" s="243" t="str">
        <f>IF(C9="Str",'Personal File'!$C$9,IF(C9="Dex",'Personal File'!$C$10,IF(C9="Con",'Personal File'!$C$11,IF(C9="Int",'Personal File'!$C$12,IF(C9="Wis",'Personal File'!$C$13,IF(C9="Cha",'Personal File'!$C$14))))))</f>
        <v>+1</v>
      </c>
      <c r="E9" s="243" t="str">
        <f t="shared" si="0"/>
        <v>Int (+1)</v>
      </c>
      <c r="F9" s="84" t="s">
        <v>74</v>
      </c>
      <c r="G9" s="85">
        <v>0</v>
      </c>
      <c r="H9" s="86"/>
    </row>
    <row r="10" spans="1:8" s="71" customFormat="1" ht="16.5">
      <c r="A10" s="207" t="s">
        <v>53</v>
      </c>
      <c r="B10" s="99">
        <v>4</v>
      </c>
      <c r="C10" s="208" t="s">
        <v>40</v>
      </c>
      <c r="D10" s="209" t="str">
        <f>IF(C10="Str",'Personal File'!$C$9,IF(C10="Dex",'Personal File'!$C$10,IF(C10="Con",'Personal File'!$C$11,IF(C10="Int",'Personal File'!$C$12,IF(C10="Wis",'Personal File'!$C$13,IF(C10="Cha",'Personal File'!$C$14))))))</f>
        <v>+2</v>
      </c>
      <c r="E10" s="210" t="str">
        <f t="shared" si="0"/>
        <v>Cha (+2)</v>
      </c>
      <c r="F10" s="100" t="s">
        <v>141</v>
      </c>
      <c r="G10" s="100">
        <f t="shared" ref="G10:G15" si="2">B10+MID(E10,6,2)+F10</f>
        <v>12</v>
      </c>
      <c r="H10" s="101"/>
    </row>
    <row r="11" spans="1:8" s="71" customFormat="1" ht="16.5">
      <c r="A11" s="257" t="s">
        <v>54</v>
      </c>
      <c r="B11" s="216">
        <v>4</v>
      </c>
      <c r="C11" s="258" t="s">
        <v>42</v>
      </c>
      <c r="D11" s="259" t="str">
        <f>IF(C11="Str",'Personal File'!$C$9,IF(C11="Dex",'Personal File'!$C$10,IF(C11="Con",'Personal File'!$C$11,IF(C11="Int",'Personal File'!$C$12,IF(C11="Wis",'Personal File'!$C$13,IF(C11="Cha",'Personal File'!$C$14))))))</f>
        <v>+1</v>
      </c>
      <c r="E11" s="259" t="str">
        <f t="shared" si="0"/>
        <v>Int (+1)</v>
      </c>
      <c r="F11" s="219" t="s">
        <v>74</v>
      </c>
      <c r="G11" s="100">
        <f t="shared" si="2"/>
        <v>5</v>
      </c>
      <c r="H11" s="220"/>
    </row>
    <row r="12" spans="1:8" s="71" customFormat="1" ht="16.5">
      <c r="A12" s="207" t="s">
        <v>55</v>
      </c>
      <c r="B12" s="99">
        <v>4</v>
      </c>
      <c r="C12" s="208" t="s">
        <v>40</v>
      </c>
      <c r="D12" s="209" t="str">
        <f>IF(C12="Str",'Personal File'!$C$9,IF(C12="Dex",'Personal File'!$C$10,IF(C12="Con",'Personal File'!$C$11,IF(C12="Int",'Personal File'!$C$12,IF(C12="Wis",'Personal File'!$C$13,IF(C12="Cha",'Personal File'!$C$14))))))</f>
        <v>+2</v>
      </c>
      <c r="E12" s="210" t="str">
        <f t="shared" si="0"/>
        <v>Cha (+2)</v>
      </c>
      <c r="F12" s="100" t="s">
        <v>74</v>
      </c>
      <c r="G12" s="100">
        <f t="shared" si="2"/>
        <v>6</v>
      </c>
      <c r="H12" s="101"/>
    </row>
    <row r="13" spans="1:8" s="71" customFormat="1" ht="16.5">
      <c r="A13" s="203" t="s">
        <v>56</v>
      </c>
      <c r="B13" s="99">
        <v>2</v>
      </c>
      <c r="C13" s="204" t="s">
        <v>44</v>
      </c>
      <c r="D13" s="205" t="str">
        <f>IF(C13="Str",'Personal File'!$C$9,IF(C13="Dex",'Personal File'!$C$10,IF(C13="Con",'Personal File'!$C$11,IF(C13="Int",'Personal File'!$C$12,IF(C13="Wis",'Personal File'!$C$13,IF(C13="Cha",'Personal File'!$C$14))))))</f>
        <v>+3</v>
      </c>
      <c r="E13" s="206" t="str">
        <f t="shared" si="0"/>
        <v>Dex (+3)</v>
      </c>
      <c r="F13" s="100" t="s">
        <v>74</v>
      </c>
      <c r="G13" s="100">
        <f t="shared" si="2"/>
        <v>5</v>
      </c>
      <c r="H13" s="101"/>
    </row>
    <row r="14" spans="1:8" s="71" customFormat="1" ht="16.5">
      <c r="A14" s="122" t="s">
        <v>57</v>
      </c>
      <c r="B14" s="99">
        <v>3</v>
      </c>
      <c r="C14" s="123" t="s">
        <v>42</v>
      </c>
      <c r="D14" s="124" t="str">
        <f>IF(C14="Str",'Personal File'!$C$9,IF(C14="Dex",'Personal File'!$C$10,IF(C14="Con",'Personal File'!$C$11,IF(C14="Int",'Personal File'!$C$12,IF(C14="Wis",'Personal File'!$C$13,IF(C14="Cha",'Personal File'!$C$14))))))</f>
        <v>+1</v>
      </c>
      <c r="E14" s="124" t="str">
        <f t="shared" si="0"/>
        <v>Int (+1)</v>
      </c>
      <c r="F14" s="100" t="s">
        <v>74</v>
      </c>
      <c r="G14" s="100">
        <f t="shared" si="2"/>
        <v>4</v>
      </c>
      <c r="H14" s="101"/>
    </row>
    <row r="15" spans="1:8" s="71" customFormat="1" ht="16.5">
      <c r="A15" s="207" t="s">
        <v>58</v>
      </c>
      <c r="B15" s="99">
        <v>5</v>
      </c>
      <c r="C15" s="208" t="s">
        <v>40</v>
      </c>
      <c r="D15" s="209" t="str">
        <f>IF(C15="Str",'Personal File'!$C$9,IF(C15="Dex",'Personal File'!$C$10,IF(C15="Con",'Personal File'!$C$11,IF(C15="Int",'Personal File'!$C$12,IF(C15="Wis",'Personal File'!$C$13,IF(C15="Cha",'Personal File'!$C$14))))))</f>
        <v>+2</v>
      </c>
      <c r="E15" s="210" t="str">
        <f t="shared" si="0"/>
        <v>Cha (+2)</v>
      </c>
      <c r="F15" s="100" t="s">
        <v>74</v>
      </c>
      <c r="G15" s="100">
        <f t="shared" si="2"/>
        <v>7</v>
      </c>
      <c r="H15" s="101"/>
    </row>
    <row r="16" spans="1:8" s="71" customFormat="1" ht="16.5">
      <c r="A16" s="87" t="s">
        <v>26</v>
      </c>
      <c r="B16" s="83">
        <v>0</v>
      </c>
      <c r="C16" s="88" t="s">
        <v>40</v>
      </c>
      <c r="D16" s="89" t="str">
        <f>IF(C16="Str",'Personal File'!$C$9,IF(C16="Dex",'Personal File'!$C$10,IF(C16="Con",'Personal File'!$C$11,IF(C16="Int",'Personal File'!$C$12,IF(C16="Wis",'Personal File'!$C$13,IF(C16="Cha",'Personal File'!$C$14))))))</f>
        <v>+2</v>
      </c>
      <c r="E16" s="89" t="str">
        <f t="shared" si="0"/>
        <v>Cha (+2)</v>
      </c>
      <c r="F16" s="84" t="s">
        <v>74</v>
      </c>
      <c r="G16" s="85">
        <v>0</v>
      </c>
      <c r="H16" s="86"/>
    </row>
    <row r="17" spans="1:8" s="71" customFormat="1" ht="16.5">
      <c r="A17" s="118" t="s">
        <v>59</v>
      </c>
      <c r="B17" s="115">
        <v>0</v>
      </c>
      <c r="C17" s="119" t="s">
        <v>43</v>
      </c>
      <c r="D17" s="120" t="str">
        <f>IF(C17="Str",'Personal File'!$C$9,IF(C17="Dex",'Personal File'!$C$10,IF(C17="Con",'Personal File'!$C$11,IF(C17="Int",'Personal File'!$C$12,IF(C17="Wis",'Personal File'!$C$13,IF(C17="Cha",'Personal File'!$C$14))))))</f>
        <v>+0</v>
      </c>
      <c r="E17" s="120" t="str">
        <f t="shared" si="0"/>
        <v>Wis (+0)</v>
      </c>
      <c r="F17" s="116" t="s">
        <v>74</v>
      </c>
      <c r="G17" s="116">
        <f>B17+MID(E17,6,2)+F17</f>
        <v>0</v>
      </c>
      <c r="H17" s="117"/>
    </row>
    <row r="18" spans="1:8" s="71" customFormat="1" ht="16.5">
      <c r="A18" s="203" t="s">
        <v>60</v>
      </c>
      <c r="B18" s="99">
        <v>6</v>
      </c>
      <c r="C18" s="204" t="s">
        <v>44</v>
      </c>
      <c r="D18" s="205" t="str">
        <f>IF(C18="Str",'Personal File'!$C$9,IF(C18="Dex",'Personal File'!$C$10,IF(C18="Con",'Personal File'!$C$11,IF(C18="Int",'Personal File'!$C$12,IF(C18="Wis",'Personal File'!$C$13,IF(C18="Cha",'Personal File'!$C$14))))))</f>
        <v>+3</v>
      </c>
      <c r="E18" s="205" t="str">
        <f t="shared" si="0"/>
        <v>Dex (+3)</v>
      </c>
      <c r="F18" s="100" t="s">
        <v>74</v>
      </c>
      <c r="G18" s="100">
        <f>B18+MID(E18,6,2)+F18</f>
        <v>9</v>
      </c>
      <c r="H18" s="101"/>
    </row>
    <row r="19" spans="1:8" s="71" customFormat="1" ht="16.5">
      <c r="A19" s="93" t="s">
        <v>61</v>
      </c>
      <c r="B19" s="90">
        <v>0</v>
      </c>
      <c r="C19" s="94" t="s">
        <v>40</v>
      </c>
      <c r="D19" s="95" t="str">
        <f>IF(C19="Str",'Personal File'!$C$9,IF(C19="Dex",'Personal File'!$C$10,IF(C19="Con",'Personal File'!$C$11,IF(C19="Int",'Personal File'!$C$12,IF(C19="Wis",'Personal File'!$C$13,IF(C19="Cha",'Personal File'!$C$14))))))</f>
        <v>+2</v>
      </c>
      <c r="E19" s="248" t="str">
        <f t="shared" si="0"/>
        <v>Cha (+2)</v>
      </c>
      <c r="F19" s="91" t="s">
        <v>141</v>
      </c>
      <c r="G19" s="91">
        <f>B19+MID(E19,6,2)+F19</f>
        <v>8</v>
      </c>
      <c r="H19" s="92"/>
    </row>
    <row r="20" spans="1:8" s="71" customFormat="1" ht="16.5">
      <c r="A20" s="191" t="s">
        <v>62</v>
      </c>
      <c r="B20" s="99">
        <v>2</v>
      </c>
      <c r="C20" s="192" t="s">
        <v>45</v>
      </c>
      <c r="D20" s="193" t="str">
        <f>IF(C20="Str",'Personal File'!$C$9,IF(C20="Dex",'Personal File'!$C$10,IF(C20="Con",'Personal File'!$C$11,IF(C20="Int",'Personal File'!$C$12,IF(C20="Wis",'Personal File'!$C$13,IF(C20="Cha",'Personal File'!$C$14))))))</f>
        <v>+1</v>
      </c>
      <c r="E20" s="193" t="str">
        <f t="shared" si="0"/>
        <v>Str (+1)</v>
      </c>
      <c r="F20" s="100" t="s">
        <v>74</v>
      </c>
      <c r="G20" s="100">
        <f>B20+MID(E20,6,2)+F20</f>
        <v>3</v>
      </c>
      <c r="H20" s="101"/>
    </row>
    <row r="21" spans="1:8" s="71" customFormat="1" ht="16.5">
      <c r="A21" s="122" t="s">
        <v>142</v>
      </c>
      <c r="B21" s="99">
        <v>5</v>
      </c>
      <c r="C21" s="123" t="s">
        <v>42</v>
      </c>
      <c r="D21" s="124" t="str">
        <f>IF(C21="Str",'Personal File'!$C$9,IF(C21="Dex",'Personal File'!$C$10,IF(C21="Con",'Personal File'!$C$11,IF(C21="Int",'Personal File'!$C$12,IF(C21="Wis",'Personal File'!$C$13,IF(C21="Cha",'Personal File'!$C$14))))))</f>
        <v>+1</v>
      </c>
      <c r="E21" s="124" t="str">
        <f t="shared" si="0"/>
        <v>Int (+1)</v>
      </c>
      <c r="F21" s="100" t="s">
        <v>74</v>
      </c>
      <c r="G21" s="100">
        <f>B21+MID(E21,6,2)+F21</f>
        <v>6</v>
      </c>
      <c r="H21" s="101"/>
    </row>
    <row r="22" spans="1:8" s="71" customFormat="1" ht="16.5">
      <c r="A22" s="176" t="s">
        <v>117</v>
      </c>
      <c r="B22" s="173">
        <v>0</v>
      </c>
      <c r="C22" s="177" t="s">
        <v>42</v>
      </c>
      <c r="D22" s="178" t="str">
        <f>IF(C22="Str",'Personal File'!$C$9,IF(C22="Dex",'Personal File'!$C$10,IF(C22="Con",'Personal File'!$C$11,IF(C22="Int",'Personal File'!$C$12,IF(C22="Wis",'Personal File'!$C$13,IF(C22="Cha",'Personal File'!$C$14))))))</f>
        <v>+1</v>
      </c>
      <c r="E22" s="178" t="str">
        <f t="shared" si="0"/>
        <v>Int (+1)</v>
      </c>
      <c r="F22" s="174" t="s">
        <v>74</v>
      </c>
      <c r="G22" s="85">
        <v>0</v>
      </c>
      <c r="H22" s="175"/>
    </row>
    <row r="23" spans="1:8" s="71" customFormat="1" ht="16.5">
      <c r="A23" s="176" t="s">
        <v>118</v>
      </c>
      <c r="B23" s="173">
        <v>0</v>
      </c>
      <c r="C23" s="177" t="s">
        <v>42</v>
      </c>
      <c r="D23" s="178" t="str">
        <f>IF(C23="Str",'Personal File'!$C$9,IF(C23="Dex",'Personal File'!$C$10,IF(C23="Con",'Personal File'!$C$11,IF(C23="Int",'Personal File'!$C$12,IF(C23="Wis",'Personal File'!$C$13,IF(C23="Cha",'Personal File'!$C$14))))))</f>
        <v>+1</v>
      </c>
      <c r="E23" s="178" t="str">
        <f t="shared" si="0"/>
        <v>Int (+1)</v>
      </c>
      <c r="F23" s="174" t="s">
        <v>74</v>
      </c>
      <c r="G23" s="85">
        <v>0</v>
      </c>
      <c r="H23" s="175"/>
    </row>
    <row r="24" spans="1:8" s="71" customFormat="1" ht="16.5">
      <c r="A24" s="211" t="s">
        <v>63</v>
      </c>
      <c r="B24" s="99">
        <v>2</v>
      </c>
      <c r="C24" s="212" t="s">
        <v>43</v>
      </c>
      <c r="D24" s="213" t="str">
        <f>IF(C24="Str",'Personal File'!$C$9,IF(C24="Dex",'Personal File'!$C$10,IF(C24="Con",'Personal File'!$C$11,IF(C24="Int",'Personal File'!$C$12,IF(C24="Wis",'Personal File'!$C$13,IF(C24="Cha",'Personal File'!$C$14))))))</f>
        <v>+0</v>
      </c>
      <c r="E24" s="214" t="str">
        <f t="shared" si="0"/>
        <v>Wis (+0)</v>
      </c>
      <c r="F24" s="100" t="s">
        <v>74</v>
      </c>
      <c r="G24" s="100">
        <f>B24+MID(E24,6,2)+F24</f>
        <v>2</v>
      </c>
      <c r="H24" s="101"/>
    </row>
    <row r="25" spans="1:8" s="71" customFormat="1" ht="16.5">
      <c r="A25" s="203" t="s">
        <v>27</v>
      </c>
      <c r="B25" s="99">
        <v>6</v>
      </c>
      <c r="C25" s="204" t="s">
        <v>44</v>
      </c>
      <c r="D25" s="205" t="str">
        <f>IF(C25="Str",'Personal File'!$C$9,IF(C25="Dex",'Personal File'!$C$10,IF(C25="Con",'Personal File'!$C$11,IF(C25="Int",'Personal File'!$C$12,IF(C25="Wis",'Personal File'!$C$13,IF(C25="Cha",'Personal File'!$C$14))))))</f>
        <v>+3</v>
      </c>
      <c r="E25" s="205" t="str">
        <f t="shared" si="0"/>
        <v>Dex (+3)</v>
      </c>
      <c r="F25" s="100" t="s">
        <v>74</v>
      </c>
      <c r="G25" s="100">
        <f>B25+MID(E25,6,2)+F25</f>
        <v>9</v>
      </c>
      <c r="H25" s="101"/>
    </row>
    <row r="26" spans="1:8" s="71" customFormat="1" ht="16.5">
      <c r="A26" s="215" t="s">
        <v>64</v>
      </c>
      <c r="B26" s="216">
        <v>6</v>
      </c>
      <c r="C26" s="217" t="s">
        <v>44</v>
      </c>
      <c r="D26" s="218" t="str">
        <f>IF(C26="Str",'Personal File'!$C$9,IF(C26="Dex",'Personal File'!$C$10,IF(C26="Con",'Personal File'!$C$11,IF(C26="Int",'Personal File'!$C$12,IF(C26="Wis",'Personal File'!$C$13,IF(C26="Cha",'Personal File'!$C$14))))))</f>
        <v>+3</v>
      </c>
      <c r="E26" s="218" t="str">
        <f t="shared" si="0"/>
        <v>Dex (+3)</v>
      </c>
      <c r="F26" s="219" t="s">
        <v>74</v>
      </c>
      <c r="G26" s="100">
        <f>B26+MID(E26,6,2)+F26</f>
        <v>9</v>
      </c>
      <c r="H26" s="220"/>
    </row>
    <row r="27" spans="1:8" ht="16.5">
      <c r="A27" s="244" t="s">
        <v>119</v>
      </c>
      <c r="B27" s="115">
        <v>0</v>
      </c>
      <c r="C27" s="245" t="s">
        <v>40</v>
      </c>
      <c r="D27" s="246" t="str">
        <f>IF(C27="Str",'Personal File'!$C$9,IF(C27="Dex",'Personal File'!$C$10,IF(C27="Con",'Personal File'!$C$11,IF(C27="Int",'Personal File'!$C$12,IF(C27="Wis",'Personal File'!$C$13,IF(C27="Cha",'Personal File'!$C$14))))))</f>
        <v>+2</v>
      </c>
      <c r="E27" s="246" t="str">
        <f t="shared" si="0"/>
        <v>Cha (+2)</v>
      </c>
      <c r="F27" s="116" t="s">
        <v>74</v>
      </c>
      <c r="G27" s="116">
        <f>B27+MID(E27,6,2)+F27</f>
        <v>2</v>
      </c>
      <c r="H27" s="117"/>
    </row>
    <row r="28" spans="1:8" ht="16.5">
      <c r="A28" s="172" t="s">
        <v>65</v>
      </c>
      <c r="B28" s="83">
        <v>0</v>
      </c>
      <c r="C28" s="96" t="s">
        <v>43</v>
      </c>
      <c r="D28" s="97" t="str">
        <f>IF(C28="Str",'Personal File'!$C$9,IF(C28="Dex",'Personal File'!$C$10,IF(C28="Con",'Personal File'!$C$11,IF(C28="Int",'Personal File'!$C$12,IF(C28="Wis",'Personal File'!$C$13,IF(C28="Cha",'Personal File'!$C$14))))))</f>
        <v>+0</v>
      </c>
      <c r="E28" s="97" t="str">
        <f t="shared" si="0"/>
        <v>Wis (+0)</v>
      </c>
      <c r="F28" s="84" t="s">
        <v>74</v>
      </c>
      <c r="G28" s="85">
        <v>0</v>
      </c>
      <c r="H28" s="86"/>
    </row>
    <row r="29" spans="1:8" ht="16.5">
      <c r="A29" s="176" t="s">
        <v>66</v>
      </c>
      <c r="B29" s="173">
        <v>0</v>
      </c>
      <c r="C29" s="177" t="s">
        <v>42</v>
      </c>
      <c r="D29" s="178" t="str">
        <f>IF(C29="Str",'Personal File'!$C$9,IF(C29="Dex",'Personal File'!$C$10,IF(C29="Con",'Personal File'!$C$11,IF(C29="Int",'Personal File'!$C$12,IF(C29="Wis",'Personal File'!$C$13,IF(C29="Cha",'Personal File'!$C$14))))))</f>
        <v>+1</v>
      </c>
      <c r="E29" s="178" t="str">
        <f t="shared" si="0"/>
        <v>Int (+1)</v>
      </c>
      <c r="F29" s="174" t="s">
        <v>74</v>
      </c>
      <c r="G29" s="85">
        <v>0</v>
      </c>
      <c r="H29" s="175"/>
    </row>
    <row r="30" spans="1:8" ht="16.5">
      <c r="A30" s="232" t="s">
        <v>28</v>
      </c>
      <c r="B30" s="115">
        <v>0</v>
      </c>
      <c r="C30" s="233" t="s">
        <v>44</v>
      </c>
      <c r="D30" s="234" t="str">
        <f>IF(C30="Str",'Personal File'!$C$9,IF(C30="Dex",'Personal File'!$C$10,IF(C30="Con",'Personal File'!$C$11,IF(C30="Int",'Personal File'!$C$12,IF(C30="Wis",'Personal File'!$C$13,IF(C30="Cha",'Personal File'!$C$14))))))</f>
        <v>+3</v>
      </c>
      <c r="E30" s="247" t="str">
        <f t="shared" si="0"/>
        <v>Dex (+3)</v>
      </c>
      <c r="F30" s="116" t="s">
        <v>74</v>
      </c>
      <c r="G30" s="116">
        <f>B30+MID(E30,6,2)+F30</f>
        <v>3</v>
      </c>
      <c r="H30" s="117"/>
    </row>
    <row r="31" spans="1:8" ht="16.5">
      <c r="A31" s="122" t="s">
        <v>29</v>
      </c>
      <c r="B31" s="99">
        <v>4</v>
      </c>
      <c r="C31" s="123" t="s">
        <v>42</v>
      </c>
      <c r="D31" s="124" t="str">
        <f>IF(C31="Str",'Personal File'!$C$9,IF(C31="Dex",'Personal File'!$C$10,IF(C31="Con",'Personal File'!$C$11,IF(C31="Int",'Personal File'!$C$12,IF(C31="Wis",'Personal File'!$C$13,IF(C31="Cha",'Personal File'!$C$14))))))</f>
        <v>+1</v>
      </c>
      <c r="E31" s="124" t="str">
        <f t="shared" si="0"/>
        <v>Int (+1)</v>
      </c>
      <c r="F31" s="100" t="s">
        <v>74</v>
      </c>
      <c r="G31" s="100">
        <f>B31+MID(E31,6,2)+F31</f>
        <v>5</v>
      </c>
      <c r="H31" s="101"/>
    </row>
    <row r="32" spans="1:8" ht="16.5">
      <c r="A32" s="118" t="s">
        <v>67</v>
      </c>
      <c r="B32" s="115">
        <v>0</v>
      </c>
      <c r="C32" s="119" t="s">
        <v>43</v>
      </c>
      <c r="D32" s="120" t="str">
        <f>IF(C32="Str",'Personal File'!$C$9,IF(C32="Dex",'Personal File'!$C$10,IF(C32="Con",'Personal File'!$C$11,IF(C32="Int",'Personal File'!$C$12,IF(C32="Wis",'Personal File'!$C$13,IF(C32="Cha",'Personal File'!$C$14))))))</f>
        <v>+0</v>
      </c>
      <c r="E32" s="120" t="str">
        <f t="shared" si="0"/>
        <v>Wis (+0)</v>
      </c>
      <c r="F32" s="116" t="s">
        <v>74</v>
      </c>
      <c r="G32" s="116">
        <f>B32+MID(E32,6,2)+F32</f>
        <v>0</v>
      </c>
      <c r="H32" s="117"/>
    </row>
    <row r="33" spans="1:8" ht="16.5">
      <c r="A33" s="215" t="s">
        <v>131</v>
      </c>
      <c r="B33" s="216">
        <v>2</v>
      </c>
      <c r="C33" s="217" t="s">
        <v>44</v>
      </c>
      <c r="D33" s="218" t="str">
        <f>IF(C33="Str",'Personal File'!$C$9,IF(C33="Dex",'Personal File'!$C$10,IF(C33="Con",'Personal File'!$C$11,IF(C33="Int",'Personal File'!$C$12,IF(C33="Wis",'Personal File'!$C$13,IF(C33="Cha",'Personal File'!$C$14))))))</f>
        <v>+3</v>
      </c>
      <c r="E33" s="218" t="str">
        <f t="shared" si="0"/>
        <v>Dex (+3)</v>
      </c>
      <c r="F33" s="219" t="s">
        <v>74</v>
      </c>
      <c r="G33" s="100">
        <f>B33+MID(E33,6,2)+F33</f>
        <v>5</v>
      </c>
      <c r="H33" s="220"/>
    </row>
    <row r="34" spans="1:8" ht="16.5">
      <c r="A34" s="249" t="s">
        <v>116</v>
      </c>
      <c r="B34" s="83">
        <v>0</v>
      </c>
      <c r="C34" s="177" t="s">
        <v>42</v>
      </c>
      <c r="D34" s="178" t="str">
        <f>IF(C34="Str",'Personal File'!$C$9,IF(C34="Dex",'Personal File'!$C$10,IF(C34="Con",'Personal File'!$C$11,IF(C34="Int",'Personal File'!$C$12,IF(C34="Wis",'Personal File'!$C$13,IF(C34="Cha",'Personal File'!$C$14))))))</f>
        <v>+1</v>
      </c>
      <c r="E34" s="178" t="str">
        <f t="shared" si="0"/>
        <v>Int (+1)</v>
      </c>
      <c r="F34" s="174" t="s">
        <v>74</v>
      </c>
      <c r="G34" s="85">
        <v>0</v>
      </c>
      <c r="H34" s="86"/>
    </row>
    <row r="35" spans="1:8" ht="16.5">
      <c r="A35" s="122" t="s">
        <v>68</v>
      </c>
      <c r="B35" s="99">
        <v>5</v>
      </c>
      <c r="C35" s="123" t="s">
        <v>42</v>
      </c>
      <c r="D35" s="124" t="str">
        <f>IF(C35="Str",'Personal File'!$C$9,IF(C35="Dex",'Personal File'!$C$10,IF(C35="Con",'Personal File'!$C$11,IF(C35="Int",'Personal File'!$C$12,IF(C35="Wis",'Personal File'!$C$13,IF(C35="Cha",'Personal File'!$C$14))))))</f>
        <v>+1</v>
      </c>
      <c r="E35" s="124" t="str">
        <f t="shared" si="0"/>
        <v>Int (+1)</v>
      </c>
      <c r="F35" s="100" t="s">
        <v>74</v>
      </c>
      <c r="G35" s="100">
        <f>B35+MID(E35,6,2)+F35</f>
        <v>6</v>
      </c>
      <c r="H35" s="256"/>
    </row>
    <row r="36" spans="1:8" ht="16.5">
      <c r="A36" s="211" t="s">
        <v>69</v>
      </c>
      <c r="B36" s="99">
        <v>3</v>
      </c>
      <c r="C36" s="212" t="s">
        <v>43</v>
      </c>
      <c r="D36" s="213" t="str">
        <f>IF(C36="Str",'Personal File'!$C$9,IF(C36="Dex",'Personal File'!$C$10,IF(C36="Con",'Personal File'!$C$11,IF(C36="Int",'Personal File'!$C$12,IF(C36="Wis",'Personal File'!$C$13,IF(C36="Cha",'Personal File'!$C$14))))))</f>
        <v>+0</v>
      </c>
      <c r="E36" s="213" t="str">
        <f t="shared" si="0"/>
        <v>Wis (+0)</v>
      </c>
      <c r="F36" s="100" t="s">
        <v>74</v>
      </c>
      <c r="G36" s="100">
        <f>B36+MID(E36,6,2)+F36</f>
        <v>3</v>
      </c>
      <c r="H36" s="101"/>
    </row>
    <row r="37" spans="1:8" ht="16.5">
      <c r="A37" s="118" t="s">
        <v>132</v>
      </c>
      <c r="B37" s="115">
        <v>0</v>
      </c>
      <c r="C37" s="233" t="s">
        <v>43</v>
      </c>
      <c r="D37" s="234" t="s">
        <v>126</v>
      </c>
      <c r="E37" s="247" t="s">
        <v>144</v>
      </c>
      <c r="F37" s="116" t="s">
        <v>74</v>
      </c>
      <c r="G37" s="116">
        <v>-1</v>
      </c>
      <c r="H37" s="117"/>
    </row>
    <row r="38" spans="1:8" ht="16.5">
      <c r="A38" s="235" t="s">
        <v>30</v>
      </c>
      <c r="B38" s="115">
        <v>0</v>
      </c>
      <c r="C38" s="236" t="s">
        <v>45</v>
      </c>
      <c r="D38" s="237" t="str">
        <f>IF(C38="Str",'Personal File'!$C$9,IF(C38="Dex",'Personal File'!$C$10,IF(C38="Con",'Personal File'!$C$11,IF(C38="Int",'Personal File'!$C$12,IF(C38="Wis",'Personal File'!$C$13,IF(C38="Cha",'Personal File'!$C$14))))))</f>
        <v>+1</v>
      </c>
      <c r="E38" s="237" t="str">
        <f>CONCATENATE(C38," (",D38,")")</f>
        <v>Str (+1)</v>
      </c>
      <c r="F38" s="116" t="s">
        <v>74</v>
      </c>
      <c r="G38" s="116">
        <f>B38+MID(E38,6,2)+F38</f>
        <v>1</v>
      </c>
      <c r="H38" s="117"/>
    </row>
    <row r="39" spans="1:8" ht="16.5">
      <c r="A39" s="203" t="s">
        <v>70</v>
      </c>
      <c r="B39" s="99">
        <v>2</v>
      </c>
      <c r="C39" s="204" t="s">
        <v>44</v>
      </c>
      <c r="D39" s="205" t="str">
        <f>IF(C39="Str",'Personal File'!$C$9,IF(C39="Dex",'Personal File'!$C$10,IF(C39="Con",'Personal File'!$C$11,IF(C39="Int",'Personal File'!$C$12,IF(C39="Wis",'Personal File'!$C$13,IF(C39="Cha",'Personal File'!$C$14))))))</f>
        <v>+3</v>
      </c>
      <c r="E39" s="205" t="str">
        <f>CONCATENATE(C39," (",D39,")")</f>
        <v>Dex (+3)</v>
      </c>
      <c r="F39" s="100" t="s">
        <v>74</v>
      </c>
      <c r="G39" s="100">
        <f>B39+MID(E39,6,2)+F39</f>
        <v>5</v>
      </c>
      <c r="H39" s="101"/>
    </row>
    <row r="40" spans="1:8" ht="16.5">
      <c r="A40" s="221" t="s">
        <v>71</v>
      </c>
      <c r="B40" s="216">
        <v>2</v>
      </c>
      <c r="C40" s="222" t="s">
        <v>40</v>
      </c>
      <c r="D40" s="223" t="str">
        <f>IF(C40="Str",'Personal File'!$C$9,IF(C40="Dex",'Personal File'!$C$10,IF(C40="Con",'Personal File'!$C$11,IF(C40="Int",'Personal File'!$C$12,IF(C40="Wis",'Personal File'!$C$13,IF(C40="Cha",'Personal File'!$C$14))))))</f>
        <v>+2</v>
      </c>
      <c r="E40" s="223" t="str">
        <f>CONCATENATE(C40," (",D40,")")</f>
        <v>Cha (+2)</v>
      </c>
      <c r="F40" s="219" t="s">
        <v>74</v>
      </c>
      <c r="G40" s="100">
        <f>B40+MID(E40,6,2)+F40</f>
        <v>4</v>
      </c>
      <c r="H40" s="220"/>
    </row>
    <row r="41" spans="1:8" ht="17.25" thickBot="1">
      <c r="A41" s="253" t="s">
        <v>72</v>
      </c>
      <c r="B41" s="250">
        <v>0</v>
      </c>
      <c r="C41" s="254" t="s">
        <v>44</v>
      </c>
      <c r="D41" s="255" t="str">
        <f>IF(C41="Str",'Personal File'!$C$9,IF(C41="Dex",'Personal File'!$C$10,IF(C41="Con",'Personal File'!$C$11,IF(C41="Int",'Personal File'!$C$12,IF(C41="Wis",'Personal File'!$C$13,IF(C41="Cha",'Personal File'!$C$14))))))</f>
        <v>+3</v>
      </c>
      <c r="E41" s="255" t="str">
        <f>CONCATENATE(C41," (",D41,")")</f>
        <v>Dex (+3)</v>
      </c>
      <c r="F41" s="251" t="s">
        <v>74</v>
      </c>
      <c r="G41" s="251">
        <f>B41+MID(E41,6,2)+F41</f>
        <v>3</v>
      </c>
      <c r="H41" s="252"/>
    </row>
    <row r="42" spans="1:8" ht="16.5" thickTop="1">
      <c r="B42" s="114"/>
    </row>
    <row r="43" spans="1:8">
      <c r="B43" s="114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3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75"/>
  <cols>
    <col min="1" max="1" width="15.875" style="48" customWidth="1"/>
    <col min="2" max="2" width="6.25" style="48" bestFit="1" customWidth="1"/>
    <col min="3" max="3" width="9.625" style="49" bestFit="1" customWidth="1"/>
    <col min="4" max="4" width="11.25" style="49" bestFit="1" customWidth="1"/>
    <col min="5" max="5" width="7.25" style="49" bestFit="1" customWidth="1"/>
    <col min="6" max="6" width="11" style="49" customWidth="1"/>
    <col min="7" max="7" width="9.5" style="49" bestFit="1" customWidth="1"/>
    <col min="8" max="8" width="29.875" style="48" customWidth="1"/>
    <col min="9" max="16384" width="13" style="39"/>
  </cols>
  <sheetData>
    <row r="1" spans="1:8" ht="24" thickBot="1">
      <c r="A1" s="286" t="s">
        <v>209</v>
      </c>
      <c r="B1" s="287"/>
      <c r="C1" s="287"/>
      <c r="D1" s="287"/>
      <c r="E1" s="287"/>
      <c r="F1" s="287"/>
      <c r="G1" s="287"/>
      <c r="H1" s="287"/>
    </row>
    <row r="2" spans="1:8" s="292" customFormat="1" ht="16.5">
      <c r="A2" s="288" t="s">
        <v>95</v>
      </c>
      <c r="B2" s="289" t="s">
        <v>7</v>
      </c>
      <c r="C2" s="289" t="s">
        <v>178</v>
      </c>
      <c r="D2" s="290" t="s">
        <v>290</v>
      </c>
      <c r="E2" s="290" t="s">
        <v>289</v>
      </c>
      <c r="F2" s="289" t="s">
        <v>179</v>
      </c>
      <c r="G2" s="289" t="s">
        <v>180</v>
      </c>
      <c r="H2" s="291" t="s">
        <v>8</v>
      </c>
    </row>
    <row r="3" spans="1:8" ht="16.5">
      <c r="A3" s="293" t="s">
        <v>182</v>
      </c>
      <c r="B3" s="294">
        <v>0</v>
      </c>
      <c r="C3" s="295" t="s">
        <v>183</v>
      </c>
      <c r="D3" s="296" t="s">
        <v>291</v>
      </c>
      <c r="E3" s="296" t="s">
        <v>297</v>
      </c>
      <c r="F3" s="297" t="s">
        <v>184</v>
      </c>
      <c r="G3" s="297" t="s">
        <v>185</v>
      </c>
      <c r="H3" s="298" t="s">
        <v>186</v>
      </c>
    </row>
    <row r="4" spans="1:8" ht="16.5">
      <c r="A4" s="293" t="s">
        <v>187</v>
      </c>
      <c r="B4" s="294">
        <v>0</v>
      </c>
      <c r="C4" s="295" t="s">
        <v>188</v>
      </c>
      <c r="D4" s="296" t="s">
        <v>292</v>
      </c>
      <c r="E4" s="296" t="s">
        <v>297</v>
      </c>
      <c r="F4" s="299" t="s">
        <v>189</v>
      </c>
      <c r="G4" s="297" t="s">
        <v>190</v>
      </c>
      <c r="H4" s="298" t="s">
        <v>191</v>
      </c>
    </row>
    <row r="5" spans="1:8" ht="16.5">
      <c r="A5" s="293" t="s">
        <v>192</v>
      </c>
      <c r="B5" s="294">
        <v>0</v>
      </c>
      <c r="C5" s="295" t="s">
        <v>181</v>
      </c>
      <c r="D5" s="296" t="s">
        <v>291</v>
      </c>
      <c r="E5" s="296" t="s">
        <v>297</v>
      </c>
      <c r="F5" s="297" t="s">
        <v>193</v>
      </c>
      <c r="G5" s="297" t="s">
        <v>194</v>
      </c>
      <c r="H5" s="298" t="s">
        <v>195</v>
      </c>
    </row>
    <row r="6" spans="1:8" ht="16.5">
      <c r="A6" s="300" t="s">
        <v>197</v>
      </c>
      <c r="B6" s="301">
        <v>0</v>
      </c>
      <c r="C6" s="295" t="s">
        <v>183</v>
      </c>
      <c r="D6" s="296" t="s">
        <v>292</v>
      </c>
      <c r="E6" s="296" t="s">
        <v>297</v>
      </c>
      <c r="F6" s="299" t="s">
        <v>189</v>
      </c>
      <c r="G6" s="297" t="s">
        <v>198</v>
      </c>
      <c r="H6" s="298" t="s">
        <v>199</v>
      </c>
    </row>
    <row r="7" spans="1:8" ht="16.5">
      <c r="A7" s="300" t="s">
        <v>213</v>
      </c>
      <c r="B7" s="301">
        <v>0</v>
      </c>
      <c r="C7" s="295" t="s">
        <v>278</v>
      </c>
      <c r="D7" s="307" t="s">
        <v>293</v>
      </c>
      <c r="E7" s="307" t="s">
        <v>297</v>
      </c>
      <c r="F7" s="297" t="s">
        <v>184</v>
      </c>
      <c r="G7" s="297" t="s">
        <v>201</v>
      </c>
      <c r="H7" s="305" t="s">
        <v>315</v>
      </c>
    </row>
    <row r="8" spans="1:8" ht="16.5">
      <c r="A8" s="300" t="s">
        <v>214</v>
      </c>
      <c r="B8" s="301">
        <v>0</v>
      </c>
      <c r="C8" s="295" t="s">
        <v>278</v>
      </c>
      <c r="D8" s="307" t="s">
        <v>293</v>
      </c>
      <c r="E8" s="307" t="s">
        <v>297</v>
      </c>
      <c r="F8" s="299" t="s">
        <v>189</v>
      </c>
      <c r="G8" s="297" t="s">
        <v>196</v>
      </c>
      <c r="H8" s="305" t="s">
        <v>316</v>
      </c>
    </row>
    <row r="9" spans="1:8" ht="16.5">
      <c r="A9" s="318" t="s">
        <v>202</v>
      </c>
      <c r="B9" s="319">
        <v>0</v>
      </c>
      <c r="C9" s="321" t="s">
        <v>181</v>
      </c>
      <c r="D9" s="322" t="s">
        <v>293</v>
      </c>
      <c r="E9" s="322" t="s">
        <v>297</v>
      </c>
      <c r="F9" s="320" t="s">
        <v>203</v>
      </c>
      <c r="G9" s="320" t="s">
        <v>201</v>
      </c>
      <c r="H9" s="323" t="s">
        <v>317</v>
      </c>
    </row>
    <row r="10" spans="1:8" ht="16.5">
      <c r="A10" s="293" t="s">
        <v>215</v>
      </c>
      <c r="B10" s="294">
        <v>1</v>
      </c>
      <c r="C10" s="306" t="s">
        <v>188</v>
      </c>
      <c r="D10" s="296" t="s">
        <v>291</v>
      </c>
      <c r="E10" s="296" t="s">
        <v>297</v>
      </c>
      <c r="F10" s="299" t="s">
        <v>189</v>
      </c>
      <c r="G10" s="299" t="s">
        <v>207</v>
      </c>
      <c r="H10" s="305" t="s">
        <v>318</v>
      </c>
    </row>
    <row r="11" spans="1:8" ht="16.5">
      <c r="A11" s="293" t="s">
        <v>204</v>
      </c>
      <c r="B11" s="302">
        <v>1</v>
      </c>
      <c r="C11" s="303" t="s">
        <v>183</v>
      </c>
      <c r="D11" s="304" t="s">
        <v>292</v>
      </c>
      <c r="E11" s="304" t="s">
        <v>297</v>
      </c>
      <c r="F11" s="299" t="s">
        <v>189</v>
      </c>
      <c r="G11" s="297" t="s">
        <v>196</v>
      </c>
      <c r="H11" s="305" t="s">
        <v>319</v>
      </c>
    </row>
    <row r="12" spans="1:8" ht="16.5">
      <c r="A12" s="293" t="s">
        <v>216</v>
      </c>
      <c r="B12" s="302">
        <v>1</v>
      </c>
      <c r="C12" s="303" t="s">
        <v>274</v>
      </c>
      <c r="D12" s="296" t="s">
        <v>294</v>
      </c>
      <c r="E12" s="296" t="s">
        <v>297</v>
      </c>
      <c r="F12" s="297" t="s">
        <v>203</v>
      </c>
      <c r="G12" s="297" t="s">
        <v>201</v>
      </c>
      <c r="H12" s="305" t="s">
        <v>320</v>
      </c>
    </row>
    <row r="13" spans="1:8" ht="16.5">
      <c r="A13" s="293" t="s">
        <v>217</v>
      </c>
      <c r="B13" s="294">
        <v>1</v>
      </c>
      <c r="C13" s="306" t="s">
        <v>274</v>
      </c>
      <c r="D13" s="304" t="s">
        <v>291</v>
      </c>
      <c r="E13" s="304" t="s">
        <v>297</v>
      </c>
      <c r="F13" s="297" t="s">
        <v>284</v>
      </c>
      <c r="G13" s="299" t="s">
        <v>194</v>
      </c>
      <c r="H13" s="305" t="s">
        <v>321</v>
      </c>
    </row>
    <row r="14" spans="1:8" ht="16.5">
      <c r="A14" s="293" t="s">
        <v>218</v>
      </c>
      <c r="B14" s="294">
        <v>1</v>
      </c>
      <c r="C14" s="306" t="s">
        <v>183</v>
      </c>
      <c r="D14" s="304" t="s">
        <v>291</v>
      </c>
      <c r="E14" s="304" t="s">
        <v>297</v>
      </c>
      <c r="F14" s="299" t="s">
        <v>203</v>
      </c>
      <c r="G14" s="299" t="s">
        <v>201</v>
      </c>
      <c r="H14" s="325" t="s">
        <v>279</v>
      </c>
    </row>
    <row r="15" spans="1:8" ht="16.5">
      <c r="A15" s="293" t="s">
        <v>219</v>
      </c>
      <c r="B15" s="294">
        <v>1</v>
      </c>
      <c r="C15" s="327" t="s">
        <v>278</v>
      </c>
      <c r="D15" s="328" t="s">
        <v>291</v>
      </c>
      <c r="E15" s="329" t="s">
        <v>297</v>
      </c>
      <c r="F15" s="330" t="s">
        <v>203</v>
      </c>
      <c r="G15" s="331" t="s">
        <v>194</v>
      </c>
      <c r="H15" s="332" t="s">
        <v>322</v>
      </c>
    </row>
    <row r="16" spans="1:8" ht="16.5">
      <c r="A16" s="293" t="s">
        <v>220</v>
      </c>
      <c r="B16" s="294">
        <v>1</v>
      </c>
      <c r="C16" s="327" t="s">
        <v>188</v>
      </c>
      <c r="D16" s="328" t="s">
        <v>291</v>
      </c>
      <c r="E16" s="329" t="s">
        <v>297</v>
      </c>
      <c r="F16" s="331" t="s">
        <v>189</v>
      </c>
      <c r="G16" s="331" t="s">
        <v>285</v>
      </c>
      <c r="H16" s="332" t="s">
        <v>323</v>
      </c>
    </row>
    <row r="17" spans="1:8" ht="16.5">
      <c r="A17" s="293" t="s">
        <v>205</v>
      </c>
      <c r="B17" s="294">
        <v>1</v>
      </c>
      <c r="C17" s="327" t="s">
        <v>206</v>
      </c>
      <c r="D17" s="307" t="s">
        <v>293</v>
      </c>
      <c r="E17" s="329" t="s">
        <v>297</v>
      </c>
      <c r="F17" s="331" t="s">
        <v>200</v>
      </c>
      <c r="G17" s="331" t="s">
        <v>207</v>
      </c>
      <c r="H17" s="332" t="s">
        <v>324</v>
      </c>
    </row>
    <row r="18" spans="1:8" ht="16.5">
      <c r="A18" s="293" t="s">
        <v>221</v>
      </c>
      <c r="B18" s="294">
        <v>1</v>
      </c>
      <c r="C18" s="327" t="s">
        <v>206</v>
      </c>
      <c r="D18" s="328" t="s">
        <v>291</v>
      </c>
      <c r="E18" s="329" t="s">
        <v>297</v>
      </c>
      <c r="F18" s="330" t="s">
        <v>275</v>
      </c>
      <c r="G18" s="331" t="s">
        <v>194</v>
      </c>
      <c r="H18" s="332" t="s">
        <v>325</v>
      </c>
    </row>
    <row r="19" spans="1:8" ht="16.5">
      <c r="A19" s="293" t="s">
        <v>222</v>
      </c>
      <c r="B19" s="294">
        <v>1</v>
      </c>
      <c r="C19" s="327" t="s">
        <v>188</v>
      </c>
      <c r="D19" s="328" t="s">
        <v>291</v>
      </c>
      <c r="E19" s="329" t="s">
        <v>297</v>
      </c>
      <c r="F19" s="331" t="s">
        <v>189</v>
      </c>
      <c r="G19" s="331" t="s">
        <v>196</v>
      </c>
      <c r="H19" s="332" t="s">
        <v>326</v>
      </c>
    </row>
    <row r="20" spans="1:8" ht="16.5">
      <c r="A20" s="293" t="s">
        <v>223</v>
      </c>
      <c r="B20" s="294">
        <v>1</v>
      </c>
      <c r="C20" s="327" t="s">
        <v>183</v>
      </c>
      <c r="D20" s="307" t="s">
        <v>293</v>
      </c>
      <c r="E20" s="329" t="s">
        <v>297</v>
      </c>
      <c r="F20" s="330" t="s">
        <v>286</v>
      </c>
      <c r="G20" s="331" t="s">
        <v>287</v>
      </c>
      <c r="H20" s="332" t="s">
        <v>327</v>
      </c>
    </row>
    <row r="21" spans="1:8" ht="16.5">
      <c r="A21" s="293" t="s">
        <v>208</v>
      </c>
      <c r="B21" s="294">
        <v>1</v>
      </c>
      <c r="C21" s="327" t="s">
        <v>188</v>
      </c>
      <c r="D21" s="328" t="s">
        <v>294</v>
      </c>
      <c r="E21" s="329" t="s">
        <v>297</v>
      </c>
      <c r="F21" s="330" t="s">
        <v>184</v>
      </c>
      <c r="G21" s="331" t="s">
        <v>194</v>
      </c>
      <c r="H21" s="332" t="s">
        <v>328</v>
      </c>
    </row>
    <row r="22" spans="1:8" ht="16.5">
      <c r="A22" s="293" t="s">
        <v>224</v>
      </c>
      <c r="B22" s="294">
        <v>1</v>
      </c>
      <c r="C22" s="327" t="s">
        <v>276</v>
      </c>
      <c r="D22" s="328" t="s">
        <v>291</v>
      </c>
      <c r="E22" s="329" t="s">
        <v>297</v>
      </c>
      <c r="F22" s="330" t="s">
        <v>189</v>
      </c>
      <c r="G22" s="331" t="s">
        <v>277</v>
      </c>
      <c r="H22" s="332" t="s">
        <v>329</v>
      </c>
    </row>
    <row r="23" spans="1:8" ht="16.5">
      <c r="A23" s="318" t="s">
        <v>225</v>
      </c>
      <c r="B23" s="319">
        <v>1</v>
      </c>
      <c r="C23" s="333" t="s">
        <v>188</v>
      </c>
      <c r="D23" s="334" t="s">
        <v>291</v>
      </c>
      <c r="E23" s="335" t="s">
        <v>297</v>
      </c>
      <c r="F23" s="336" t="s">
        <v>189</v>
      </c>
      <c r="G23" s="337" t="s">
        <v>196</v>
      </c>
      <c r="H23" s="338" t="s">
        <v>330</v>
      </c>
    </row>
    <row r="24" spans="1:8" ht="16.5">
      <c r="A24" s="293" t="s">
        <v>226</v>
      </c>
      <c r="B24" s="294">
        <v>2</v>
      </c>
      <c r="C24" s="327" t="s">
        <v>298</v>
      </c>
      <c r="D24" s="307" t="s">
        <v>293</v>
      </c>
      <c r="E24" s="329" t="s">
        <v>297</v>
      </c>
      <c r="F24" s="330" t="s">
        <v>184</v>
      </c>
      <c r="G24" s="330" t="s">
        <v>198</v>
      </c>
      <c r="H24" s="332" t="s">
        <v>331</v>
      </c>
    </row>
    <row r="25" spans="1:8" ht="16.5">
      <c r="A25" s="293" t="s">
        <v>227</v>
      </c>
      <c r="B25" s="294">
        <v>2</v>
      </c>
      <c r="C25" s="327" t="s">
        <v>183</v>
      </c>
      <c r="D25" s="328" t="s">
        <v>295</v>
      </c>
      <c r="E25" s="329" t="s">
        <v>297</v>
      </c>
      <c r="F25" s="330" t="s">
        <v>200</v>
      </c>
      <c r="G25" s="331" t="s">
        <v>194</v>
      </c>
      <c r="H25" s="332" t="s">
        <v>332</v>
      </c>
    </row>
    <row r="26" spans="1:8" ht="16.5">
      <c r="A26" s="293" t="s">
        <v>228</v>
      </c>
      <c r="B26" s="294">
        <v>2</v>
      </c>
      <c r="C26" s="327" t="s">
        <v>188</v>
      </c>
      <c r="D26" s="307" t="s">
        <v>292</v>
      </c>
      <c r="E26" s="329" t="s">
        <v>297</v>
      </c>
      <c r="F26" s="330" t="s">
        <v>184</v>
      </c>
      <c r="G26" s="331" t="s">
        <v>190</v>
      </c>
      <c r="H26" s="332" t="s">
        <v>333</v>
      </c>
    </row>
    <row r="27" spans="1:8" ht="16.5">
      <c r="A27" s="293" t="s">
        <v>229</v>
      </c>
      <c r="B27" s="294">
        <v>2</v>
      </c>
      <c r="C27" s="327" t="s">
        <v>274</v>
      </c>
      <c r="D27" s="328" t="s">
        <v>296</v>
      </c>
      <c r="E27" s="329" t="s">
        <v>297</v>
      </c>
      <c r="F27" s="330" t="s">
        <v>284</v>
      </c>
      <c r="G27" s="331" t="s">
        <v>194</v>
      </c>
      <c r="H27" s="332" t="s">
        <v>321</v>
      </c>
    </row>
    <row r="28" spans="1:8" ht="16.5">
      <c r="A28" s="293" t="s">
        <v>230</v>
      </c>
      <c r="B28" s="294">
        <v>2</v>
      </c>
      <c r="C28" s="327" t="s">
        <v>206</v>
      </c>
      <c r="D28" s="307" t="s">
        <v>291</v>
      </c>
      <c r="E28" s="329" t="s">
        <v>297</v>
      </c>
      <c r="F28" s="330" t="s">
        <v>184</v>
      </c>
      <c r="G28" s="331" t="s">
        <v>201</v>
      </c>
      <c r="H28" s="332" t="s">
        <v>334</v>
      </c>
    </row>
    <row r="29" spans="1:8" ht="16.5">
      <c r="A29" s="293" t="s">
        <v>280</v>
      </c>
      <c r="B29" s="294">
        <v>2</v>
      </c>
      <c r="C29" s="326" t="s">
        <v>206</v>
      </c>
      <c r="D29" s="307" t="s">
        <v>292</v>
      </c>
      <c r="E29" s="329" t="s">
        <v>297</v>
      </c>
      <c r="F29" s="330" t="s">
        <v>184</v>
      </c>
      <c r="G29" s="330" t="s">
        <v>198</v>
      </c>
      <c r="H29" s="332" t="s">
        <v>335</v>
      </c>
    </row>
    <row r="30" spans="1:8" ht="16.5">
      <c r="A30" s="293" t="s">
        <v>231</v>
      </c>
      <c r="B30" s="294">
        <v>2</v>
      </c>
      <c r="C30" s="327" t="s">
        <v>183</v>
      </c>
      <c r="D30" s="307" t="s">
        <v>292</v>
      </c>
      <c r="E30" s="329" t="s">
        <v>297</v>
      </c>
      <c r="F30" s="330" t="s">
        <v>184</v>
      </c>
      <c r="G30" s="331" t="s">
        <v>288</v>
      </c>
      <c r="H30" s="332" t="s">
        <v>323</v>
      </c>
    </row>
    <row r="31" spans="1:8" ht="16.5">
      <c r="A31" s="293" t="s">
        <v>232</v>
      </c>
      <c r="B31" s="294">
        <v>2</v>
      </c>
      <c r="C31" s="327" t="s">
        <v>183</v>
      </c>
      <c r="D31" s="328" t="s">
        <v>296</v>
      </c>
      <c r="E31" s="329" t="s">
        <v>297</v>
      </c>
      <c r="F31" s="331" t="s">
        <v>281</v>
      </c>
      <c r="G31" s="331" t="s">
        <v>201</v>
      </c>
      <c r="H31" s="332" t="s">
        <v>336</v>
      </c>
    </row>
    <row r="32" spans="1:8" ht="16.5">
      <c r="A32" s="293" t="s">
        <v>233</v>
      </c>
      <c r="B32" s="294">
        <v>2</v>
      </c>
      <c r="C32" s="327" t="s">
        <v>278</v>
      </c>
      <c r="D32" s="307" t="s">
        <v>295</v>
      </c>
      <c r="E32" s="329" t="s">
        <v>297</v>
      </c>
      <c r="F32" s="330" t="s">
        <v>184</v>
      </c>
      <c r="G32" s="331" t="s">
        <v>196</v>
      </c>
      <c r="H32" s="332" t="s">
        <v>337</v>
      </c>
    </row>
    <row r="33" spans="1:8" ht="16.5">
      <c r="A33" s="293" t="s">
        <v>234</v>
      </c>
      <c r="B33" s="294">
        <v>2</v>
      </c>
      <c r="C33" s="327" t="s">
        <v>183</v>
      </c>
      <c r="D33" s="307" t="s">
        <v>293</v>
      </c>
      <c r="E33" s="329" t="s">
        <v>297</v>
      </c>
      <c r="F33" s="330" t="s">
        <v>286</v>
      </c>
      <c r="G33" s="331" t="s">
        <v>287</v>
      </c>
      <c r="H33" s="339" t="s">
        <v>338</v>
      </c>
    </row>
    <row r="34" spans="1:8" ht="16.5">
      <c r="A34" s="293" t="s">
        <v>235</v>
      </c>
      <c r="B34" s="294">
        <v>2</v>
      </c>
      <c r="C34" s="327" t="s">
        <v>183</v>
      </c>
      <c r="D34" s="328" t="s">
        <v>291</v>
      </c>
      <c r="E34" s="329" t="s">
        <v>297</v>
      </c>
      <c r="F34" s="330" t="s">
        <v>203</v>
      </c>
      <c r="G34" s="331" t="s">
        <v>194</v>
      </c>
      <c r="H34" s="339" t="s">
        <v>338</v>
      </c>
    </row>
    <row r="35" spans="1:8" ht="16.5">
      <c r="A35" s="293" t="s">
        <v>236</v>
      </c>
      <c r="B35" s="294">
        <v>2</v>
      </c>
      <c r="C35" s="327" t="s">
        <v>183</v>
      </c>
      <c r="D35" s="328" t="s">
        <v>291</v>
      </c>
      <c r="E35" s="329" t="s">
        <v>297</v>
      </c>
      <c r="F35" s="331" t="s">
        <v>189</v>
      </c>
      <c r="G35" s="330" t="s">
        <v>207</v>
      </c>
      <c r="H35" s="339" t="s">
        <v>338</v>
      </c>
    </row>
    <row r="36" spans="1:8" ht="16.5">
      <c r="A36" s="293" t="s">
        <v>339</v>
      </c>
      <c r="B36" s="294">
        <v>2</v>
      </c>
      <c r="C36" s="327" t="s">
        <v>274</v>
      </c>
      <c r="D36" s="328" t="s">
        <v>292</v>
      </c>
      <c r="E36" s="329" t="s">
        <v>297</v>
      </c>
      <c r="F36" s="330" t="s">
        <v>184</v>
      </c>
      <c r="G36" s="331" t="s">
        <v>201</v>
      </c>
      <c r="H36" s="332" t="s">
        <v>340</v>
      </c>
    </row>
    <row r="37" spans="1:8" ht="16.5">
      <c r="A37" s="293" t="s">
        <v>237</v>
      </c>
      <c r="B37" s="294">
        <v>2</v>
      </c>
      <c r="C37" s="327" t="s">
        <v>183</v>
      </c>
      <c r="D37" s="328" t="s">
        <v>291</v>
      </c>
      <c r="E37" s="329" t="s">
        <v>297</v>
      </c>
      <c r="F37" s="331" t="s">
        <v>286</v>
      </c>
      <c r="G37" s="331" t="s">
        <v>194</v>
      </c>
      <c r="H37" s="332" t="s">
        <v>299</v>
      </c>
    </row>
    <row r="38" spans="1:8" ht="16.5">
      <c r="A38" s="293" t="s">
        <v>238</v>
      </c>
      <c r="B38" s="294">
        <v>2</v>
      </c>
      <c r="C38" s="327" t="s">
        <v>278</v>
      </c>
      <c r="D38" s="328" t="s">
        <v>292</v>
      </c>
      <c r="E38" s="329" t="s">
        <v>297</v>
      </c>
      <c r="F38" s="330" t="s">
        <v>200</v>
      </c>
      <c r="G38" s="330" t="s">
        <v>201</v>
      </c>
      <c r="H38" s="339" t="s">
        <v>341</v>
      </c>
    </row>
    <row r="39" spans="1:8" ht="16.5">
      <c r="A39" s="293" t="s">
        <v>239</v>
      </c>
      <c r="B39" s="294">
        <v>2</v>
      </c>
      <c r="C39" s="327" t="s">
        <v>188</v>
      </c>
      <c r="D39" s="328" t="s">
        <v>295</v>
      </c>
      <c r="E39" s="329" t="s">
        <v>297</v>
      </c>
      <c r="F39" s="330" t="s">
        <v>184</v>
      </c>
      <c r="G39" s="331" t="s">
        <v>196</v>
      </c>
      <c r="H39" s="332" t="s">
        <v>342</v>
      </c>
    </row>
    <row r="40" spans="1:8" ht="16.5">
      <c r="A40" s="293" t="s">
        <v>240</v>
      </c>
      <c r="B40" s="294">
        <v>2</v>
      </c>
      <c r="C40" s="326" t="s">
        <v>188</v>
      </c>
      <c r="D40" s="307" t="s">
        <v>291</v>
      </c>
      <c r="E40" s="329" t="s">
        <v>297</v>
      </c>
      <c r="F40" s="330" t="s">
        <v>200</v>
      </c>
      <c r="G40" s="330" t="s">
        <v>201</v>
      </c>
      <c r="H40" s="332" t="s">
        <v>343</v>
      </c>
    </row>
    <row r="41" spans="1:8" ht="16.5">
      <c r="A41" s="293" t="s">
        <v>241</v>
      </c>
      <c r="B41" s="294">
        <v>2</v>
      </c>
      <c r="C41" s="327" t="s">
        <v>183</v>
      </c>
      <c r="D41" s="328" t="s">
        <v>291</v>
      </c>
      <c r="E41" s="329" t="s">
        <v>297</v>
      </c>
      <c r="F41" s="331" t="s">
        <v>189</v>
      </c>
      <c r="G41" s="330" t="s">
        <v>198</v>
      </c>
      <c r="H41" s="332" t="s">
        <v>344</v>
      </c>
    </row>
    <row r="42" spans="1:8" ht="16.5">
      <c r="A42" s="318" t="s">
        <v>242</v>
      </c>
      <c r="B42" s="319">
        <v>2</v>
      </c>
      <c r="C42" s="333" t="s">
        <v>188</v>
      </c>
      <c r="D42" s="334" t="s">
        <v>291</v>
      </c>
      <c r="E42" s="335" t="s">
        <v>297</v>
      </c>
      <c r="F42" s="336" t="s">
        <v>92</v>
      </c>
      <c r="G42" s="337" t="s">
        <v>196</v>
      </c>
      <c r="H42" s="338" t="s">
        <v>330</v>
      </c>
    </row>
    <row r="43" spans="1:8" ht="16.5">
      <c r="A43" s="293" t="s">
        <v>243</v>
      </c>
      <c r="B43" s="294">
        <v>3</v>
      </c>
      <c r="C43" s="327" t="s">
        <v>274</v>
      </c>
      <c r="D43" s="328" t="s">
        <v>291</v>
      </c>
      <c r="E43" s="329" t="s">
        <v>297</v>
      </c>
      <c r="F43" s="330" t="s">
        <v>203</v>
      </c>
      <c r="G43" s="331" t="s">
        <v>194</v>
      </c>
      <c r="H43" s="339" t="s">
        <v>345</v>
      </c>
    </row>
    <row r="44" spans="1:8" ht="16.5">
      <c r="A44" s="293" t="s">
        <v>244</v>
      </c>
      <c r="B44" s="294">
        <v>3</v>
      </c>
      <c r="C44" s="327" t="s">
        <v>274</v>
      </c>
      <c r="D44" s="328" t="s">
        <v>296</v>
      </c>
      <c r="E44" s="329" t="s">
        <v>297</v>
      </c>
      <c r="F44" s="331" t="s">
        <v>286</v>
      </c>
      <c r="G44" s="331" t="s">
        <v>300</v>
      </c>
      <c r="H44" s="339" t="s">
        <v>318</v>
      </c>
    </row>
    <row r="45" spans="1:8" ht="16.5">
      <c r="A45" s="293" t="s">
        <v>245</v>
      </c>
      <c r="B45" s="294">
        <v>3</v>
      </c>
      <c r="C45" s="327" t="s">
        <v>183</v>
      </c>
      <c r="D45" s="307" t="s">
        <v>293</v>
      </c>
      <c r="E45" s="329" t="s">
        <v>297</v>
      </c>
      <c r="F45" s="330" t="s">
        <v>200</v>
      </c>
      <c r="G45" s="331" t="s">
        <v>207</v>
      </c>
      <c r="H45" s="332" t="s">
        <v>346</v>
      </c>
    </row>
    <row r="46" spans="1:8" ht="16.5">
      <c r="A46" s="293" t="s">
        <v>246</v>
      </c>
      <c r="B46" s="294">
        <v>3</v>
      </c>
      <c r="C46" s="327" t="s">
        <v>188</v>
      </c>
      <c r="D46" s="328" t="s">
        <v>294</v>
      </c>
      <c r="E46" s="329" t="s">
        <v>297</v>
      </c>
      <c r="F46" s="331" t="s">
        <v>189</v>
      </c>
      <c r="G46" s="331" t="s">
        <v>194</v>
      </c>
      <c r="H46" s="339" t="s">
        <v>333</v>
      </c>
    </row>
    <row r="47" spans="1:8" ht="16.5">
      <c r="A47" s="293" t="s">
        <v>247</v>
      </c>
      <c r="B47" s="294">
        <v>3</v>
      </c>
      <c r="C47" s="326" t="s">
        <v>276</v>
      </c>
      <c r="D47" s="307" t="s">
        <v>291</v>
      </c>
      <c r="E47" s="329" t="s">
        <v>297</v>
      </c>
      <c r="F47" s="330" t="s">
        <v>184</v>
      </c>
      <c r="G47" s="330" t="s">
        <v>196</v>
      </c>
      <c r="H47" s="339" t="s">
        <v>347</v>
      </c>
    </row>
    <row r="48" spans="1:8" ht="16.5">
      <c r="A48" s="293" t="s">
        <v>248</v>
      </c>
      <c r="B48" s="294">
        <v>3</v>
      </c>
      <c r="C48" s="327" t="s">
        <v>183</v>
      </c>
      <c r="D48" s="307" t="s">
        <v>301</v>
      </c>
      <c r="E48" s="329" t="s">
        <v>297</v>
      </c>
      <c r="F48" s="330" t="s">
        <v>200</v>
      </c>
      <c r="G48" s="331" t="s">
        <v>198</v>
      </c>
      <c r="H48" s="339" t="s">
        <v>347</v>
      </c>
    </row>
    <row r="49" spans="1:8" ht="16.5">
      <c r="A49" s="293" t="s">
        <v>249</v>
      </c>
      <c r="B49" s="294">
        <v>3</v>
      </c>
      <c r="C49" s="327" t="s">
        <v>278</v>
      </c>
      <c r="D49" s="328" t="s">
        <v>302</v>
      </c>
      <c r="E49" s="329" t="s">
        <v>297</v>
      </c>
      <c r="F49" s="330" t="s">
        <v>203</v>
      </c>
      <c r="G49" s="331" t="s">
        <v>201</v>
      </c>
      <c r="H49" s="339" t="s">
        <v>348</v>
      </c>
    </row>
    <row r="50" spans="1:8" ht="16.5">
      <c r="A50" s="293" t="s">
        <v>250</v>
      </c>
      <c r="B50" s="294">
        <v>3</v>
      </c>
      <c r="C50" s="327" t="s">
        <v>278</v>
      </c>
      <c r="D50" s="328" t="s">
        <v>295</v>
      </c>
      <c r="E50" s="329" t="s">
        <v>303</v>
      </c>
      <c r="F50" s="331" t="s">
        <v>189</v>
      </c>
      <c r="G50" s="331" t="s">
        <v>190</v>
      </c>
      <c r="H50" s="332" t="s">
        <v>349</v>
      </c>
    </row>
    <row r="51" spans="1:8" ht="16.5">
      <c r="A51" s="293" t="s">
        <v>251</v>
      </c>
      <c r="B51" s="294">
        <v>3</v>
      </c>
      <c r="C51" s="326" t="s">
        <v>278</v>
      </c>
      <c r="D51" s="307" t="s">
        <v>292</v>
      </c>
      <c r="E51" s="329" t="s">
        <v>297</v>
      </c>
      <c r="F51" s="330" t="s">
        <v>282</v>
      </c>
      <c r="G51" s="330" t="s">
        <v>198</v>
      </c>
      <c r="H51" s="340" t="s">
        <v>283</v>
      </c>
    </row>
    <row r="52" spans="1:8" ht="16.5">
      <c r="A52" s="293" t="s">
        <v>252</v>
      </c>
      <c r="B52" s="294">
        <v>3</v>
      </c>
      <c r="C52" s="341" t="s">
        <v>188</v>
      </c>
      <c r="D52" s="328" t="s">
        <v>291</v>
      </c>
      <c r="E52" s="329" t="s">
        <v>303</v>
      </c>
      <c r="F52" s="331" t="s">
        <v>189</v>
      </c>
      <c r="G52" s="330" t="s">
        <v>198</v>
      </c>
      <c r="H52" s="332" t="s">
        <v>349</v>
      </c>
    </row>
    <row r="53" spans="1:8" ht="16.5">
      <c r="A53" s="293" t="s">
        <v>253</v>
      </c>
      <c r="B53" s="294">
        <v>3</v>
      </c>
      <c r="C53" s="327" t="s">
        <v>188</v>
      </c>
      <c r="D53" s="328" t="s">
        <v>296</v>
      </c>
      <c r="E53" s="329" t="s">
        <v>297</v>
      </c>
      <c r="F53" s="330" t="s">
        <v>184</v>
      </c>
      <c r="G53" s="330" t="s">
        <v>198</v>
      </c>
      <c r="H53" s="332" t="s">
        <v>350</v>
      </c>
    </row>
    <row r="54" spans="1:8" ht="16.5">
      <c r="A54" s="293" t="s">
        <v>254</v>
      </c>
      <c r="B54" s="294">
        <v>3</v>
      </c>
      <c r="C54" s="327" t="s">
        <v>188</v>
      </c>
      <c r="D54" s="328" t="s">
        <v>291</v>
      </c>
      <c r="E54" s="329" t="s">
        <v>303</v>
      </c>
      <c r="F54" s="330" t="s">
        <v>200</v>
      </c>
      <c r="G54" s="330" t="s">
        <v>198</v>
      </c>
      <c r="H54" s="332" t="s">
        <v>351</v>
      </c>
    </row>
    <row r="55" spans="1:8" ht="16.5">
      <c r="A55" s="293" t="s">
        <v>255</v>
      </c>
      <c r="B55" s="294">
        <v>3</v>
      </c>
      <c r="C55" s="327" t="s">
        <v>183</v>
      </c>
      <c r="D55" s="328" t="s">
        <v>292</v>
      </c>
      <c r="E55" s="329" t="s">
        <v>297</v>
      </c>
      <c r="F55" s="330" t="s">
        <v>304</v>
      </c>
      <c r="G55" s="331" t="s">
        <v>194</v>
      </c>
      <c r="H55" s="332" t="s">
        <v>336</v>
      </c>
    </row>
    <row r="56" spans="1:8" ht="16.5">
      <c r="A56" s="293" t="s">
        <v>256</v>
      </c>
      <c r="B56" s="294">
        <v>3</v>
      </c>
      <c r="C56" s="327" t="s">
        <v>183</v>
      </c>
      <c r="D56" s="307" t="s">
        <v>292</v>
      </c>
      <c r="E56" s="329" t="s">
        <v>297</v>
      </c>
      <c r="F56" s="331" t="s">
        <v>189</v>
      </c>
      <c r="G56" s="330" t="s">
        <v>198</v>
      </c>
      <c r="H56" s="332" t="s">
        <v>352</v>
      </c>
    </row>
    <row r="57" spans="1:8" ht="16.5">
      <c r="A57" s="293" t="s">
        <v>257</v>
      </c>
      <c r="B57" s="294">
        <v>3</v>
      </c>
      <c r="C57" s="327" t="s">
        <v>183</v>
      </c>
      <c r="D57" s="307" t="s">
        <v>293</v>
      </c>
      <c r="E57" s="329" t="s">
        <v>297</v>
      </c>
      <c r="F57" s="330" t="s">
        <v>286</v>
      </c>
      <c r="G57" s="331" t="s">
        <v>288</v>
      </c>
      <c r="H57" s="339" t="s">
        <v>353</v>
      </c>
    </row>
    <row r="58" spans="1:8" ht="16.5">
      <c r="A58" s="293" t="s">
        <v>258</v>
      </c>
      <c r="B58" s="294">
        <v>3</v>
      </c>
      <c r="C58" s="327" t="s">
        <v>276</v>
      </c>
      <c r="D58" s="307" t="s">
        <v>292</v>
      </c>
      <c r="E58" s="329" t="s">
        <v>297</v>
      </c>
      <c r="F58" s="330" t="s">
        <v>200</v>
      </c>
      <c r="G58" s="330" t="s">
        <v>207</v>
      </c>
      <c r="H58" s="339" t="s">
        <v>354</v>
      </c>
    </row>
    <row r="59" spans="1:8" ht="16.5">
      <c r="A59" s="293" t="s">
        <v>259</v>
      </c>
      <c r="B59" s="294">
        <v>3</v>
      </c>
      <c r="C59" s="327" t="s">
        <v>278</v>
      </c>
      <c r="D59" s="307" t="s">
        <v>292</v>
      </c>
      <c r="E59" s="329" t="s">
        <v>297</v>
      </c>
      <c r="F59" s="331" t="s">
        <v>189</v>
      </c>
      <c r="G59" s="331" t="s">
        <v>198</v>
      </c>
      <c r="H59" s="339" t="s">
        <v>328</v>
      </c>
    </row>
    <row r="60" spans="1:8" ht="16.5">
      <c r="A60" s="293" t="s">
        <v>260</v>
      </c>
      <c r="B60" s="294">
        <v>3</v>
      </c>
      <c r="C60" s="327" t="s">
        <v>188</v>
      </c>
      <c r="D60" s="328" t="s">
        <v>291</v>
      </c>
      <c r="E60" s="329" t="s">
        <v>297</v>
      </c>
      <c r="F60" s="330" t="s">
        <v>189</v>
      </c>
      <c r="G60" s="331" t="s">
        <v>207</v>
      </c>
      <c r="H60" s="339" t="s">
        <v>355</v>
      </c>
    </row>
    <row r="61" spans="1:8" ht="16.5">
      <c r="A61" s="293" t="s">
        <v>261</v>
      </c>
      <c r="B61" s="294">
        <v>3</v>
      </c>
      <c r="C61" s="327" t="s">
        <v>183</v>
      </c>
      <c r="D61" s="328" t="s">
        <v>291</v>
      </c>
      <c r="E61" s="329" t="s">
        <v>297</v>
      </c>
      <c r="F61" s="330" t="s">
        <v>184</v>
      </c>
      <c r="G61" s="330" t="s">
        <v>198</v>
      </c>
      <c r="H61" s="332" t="s">
        <v>330</v>
      </c>
    </row>
    <row r="62" spans="1:8" ht="16.5">
      <c r="A62" s="318" t="s">
        <v>262</v>
      </c>
      <c r="B62" s="319">
        <v>3</v>
      </c>
      <c r="C62" s="333" t="s">
        <v>183</v>
      </c>
      <c r="D62" s="334" t="s">
        <v>291</v>
      </c>
      <c r="E62" s="335" t="s">
        <v>305</v>
      </c>
      <c r="F62" s="337" t="s">
        <v>306</v>
      </c>
      <c r="G62" s="337" t="s">
        <v>190</v>
      </c>
      <c r="H62" s="342" t="s">
        <v>356</v>
      </c>
    </row>
    <row r="63" spans="1:8" ht="16.5">
      <c r="A63" s="293" t="s">
        <v>263</v>
      </c>
      <c r="B63" s="294">
        <v>4</v>
      </c>
      <c r="C63" s="327" t="s">
        <v>188</v>
      </c>
      <c r="D63" s="328" t="s">
        <v>291</v>
      </c>
      <c r="E63" s="329" t="s">
        <v>297</v>
      </c>
      <c r="F63" s="330" t="s">
        <v>189</v>
      </c>
      <c r="G63" s="331" t="s">
        <v>307</v>
      </c>
      <c r="H63" s="339" t="s">
        <v>318</v>
      </c>
    </row>
    <row r="64" spans="1:8" ht="16.5">
      <c r="A64" s="293" t="s">
        <v>264</v>
      </c>
      <c r="B64" s="294">
        <v>4</v>
      </c>
      <c r="C64" s="327" t="s">
        <v>188</v>
      </c>
      <c r="D64" s="307" t="s">
        <v>294</v>
      </c>
      <c r="E64" s="329" t="s">
        <v>297</v>
      </c>
      <c r="F64" s="330" t="s">
        <v>184</v>
      </c>
      <c r="G64" s="331" t="s">
        <v>198</v>
      </c>
      <c r="H64" s="339" t="s">
        <v>320</v>
      </c>
    </row>
    <row r="65" spans="1:8" ht="16.5">
      <c r="A65" s="293" t="s">
        <v>265</v>
      </c>
      <c r="B65" s="294">
        <v>4</v>
      </c>
      <c r="C65" s="327" t="s">
        <v>188</v>
      </c>
      <c r="D65" s="328" t="s">
        <v>292</v>
      </c>
      <c r="E65" s="329" t="s">
        <v>297</v>
      </c>
      <c r="F65" s="330" t="s">
        <v>92</v>
      </c>
      <c r="G65" s="331" t="s">
        <v>194</v>
      </c>
      <c r="H65" s="332" t="s">
        <v>357</v>
      </c>
    </row>
    <row r="66" spans="1:8" ht="16.5">
      <c r="A66" s="293" t="s">
        <v>266</v>
      </c>
      <c r="B66" s="294">
        <v>4</v>
      </c>
      <c r="C66" s="327" t="s">
        <v>276</v>
      </c>
      <c r="D66" s="307" t="s">
        <v>294</v>
      </c>
      <c r="E66" s="329" t="s">
        <v>297</v>
      </c>
      <c r="F66" s="330" t="s">
        <v>200</v>
      </c>
      <c r="G66" s="331" t="s">
        <v>201</v>
      </c>
      <c r="H66" s="332" t="s">
        <v>358</v>
      </c>
    </row>
    <row r="67" spans="1:8" ht="16.5">
      <c r="A67" s="293" t="s">
        <v>267</v>
      </c>
      <c r="B67" s="294">
        <v>4</v>
      </c>
      <c r="C67" s="326" t="s">
        <v>183</v>
      </c>
      <c r="D67" s="307" t="s">
        <v>291</v>
      </c>
      <c r="E67" s="329" t="s">
        <v>297</v>
      </c>
      <c r="F67" s="330" t="s">
        <v>200</v>
      </c>
      <c r="G67" s="330" t="s">
        <v>194</v>
      </c>
      <c r="H67" s="332" t="s">
        <v>336</v>
      </c>
    </row>
    <row r="68" spans="1:8" ht="16.5">
      <c r="A68" s="293" t="s">
        <v>268</v>
      </c>
      <c r="B68" s="294">
        <v>4</v>
      </c>
      <c r="C68" s="327" t="s">
        <v>183</v>
      </c>
      <c r="D68" s="328" t="s">
        <v>291</v>
      </c>
      <c r="E68" s="329" t="s">
        <v>303</v>
      </c>
      <c r="F68" s="330" t="s">
        <v>203</v>
      </c>
      <c r="G68" s="331" t="s">
        <v>194</v>
      </c>
      <c r="H68" s="332" t="s">
        <v>359</v>
      </c>
    </row>
    <row r="69" spans="1:8" ht="16.5">
      <c r="A69" s="293" t="s">
        <v>269</v>
      </c>
      <c r="B69" s="294">
        <v>4</v>
      </c>
      <c r="C69" s="327" t="s">
        <v>274</v>
      </c>
      <c r="D69" s="328" t="s">
        <v>292</v>
      </c>
      <c r="E69" s="329" t="s">
        <v>297</v>
      </c>
      <c r="F69" s="331" t="s">
        <v>286</v>
      </c>
      <c r="G69" s="330" t="s">
        <v>194</v>
      </c>
      <c r="H69" s="339" t="s">
        <v>324</v>
      </c>
    </row>
    <row r="70" spans="1:8" ht="16.5">
      <c r="A70" s="293" t="s">
        <v>270</v>
      </c>
      <c r="B70" s="294">
        <v>4</v>
      </c>
      <c r="C70" s="306" t="s">
        <v>188</v>
      </c>
      <c r="D70" s="304" t="s">
        <v>291</v>
      </c>
      <c r="E70" s="304" t="s">
        <v>297</v>
      </c>
      <c r="F70" s="297" t="s">
        <v>189</v>
      </c>
      <c r="G70" s="299" t="s">
        <v>196</v>
      </c>
      <c r="H70" s="305" t="s">
        <v>330</v>
      </c>
    </row>
    <row r="71" spans="1:8" ht="16.5">
      <c r="A71" s="293" t="s">
        <v>271</v>
      </c>
      <c r="B71" s="294">
        <v>4</v>
      </c>
      <c r="C71" s="306" t="s">
        <v>183</v>
      </c>
      <c r="D71" s="304" t="s">
        <v>291</v>
      </c>
      <c r="E71" s="304" t="s">
        <v>297</v>
      </c>
      <c r="F71" s="297" t="s">
        <v>184</v>
      </c>
      <c r="G71" s="299" t="s">
        <v>198</v>
      </c>
      <c r="H71" s="305" t="s">
        <v>359</v>
      </c>
    </row>
    <row r="72" spans="1:8" ht="16.5">
      <c r="A72" s="293" t="s">
        <v>272</v>
      </c>
      <c r="B72" s="294">
        <v>4</v>
      </c>
      <c r="C72" s="327" t="s">
        <v>183</v>
      </c>
      <c r="D72" s="328" t="s">
        <v>308</v>
      </c>
      <c r="E72" s="329" t="s">
        <v>297</v>
      </c>
      <c r="F72" s="330" t="s">
        <v>184</v>
      </c>
      <c r="G72" s="331" t="s">
        <v>288</v>
      </c>
      <c r="H72" s="339" t="s">
        <v>360</v>
      </c>
    </row>
    <row r="73" spans="1:8" ht="17.25" thickBot="1">
      <c r="A73" s="324" t="s">
        <v>273</v>
      </c>
      <c r="B73" s="317">
        <v>4</v>
      </c>
      <c r="C73" s="343" t="s">
        <v>206</v>
      </c>
      <c r="D73" s="308" t="s">
        <v>292</v>
      </c>
      <c r="E73" s="308" t="s">
        <v>297</v>
      </c>
      <c r="F73" s="309" t="s">
        <v>184</v>
      </c>
      <c r="G73" s="309" t="s">
        <v>194</v>
      </c>
      <c r="H73" s="310" t="s">
        <v>361</v>
      </c>
    </row>
    <row r="74" spans="1:8" ht="18" thickTop="1">
      <c r="A74" s="311"/>
      <c r="B74" s="312"/>
      <c r="C74" s="313"/>
      <c r="D74" s="313"/>
      <c r="E74" s="313"/>
      <c r="F74" s="313"/>
      <c r="G74" s="313"/>
      <c r="H74" s="314"/>
    </row>
    <row r="75" spans="1:8">
      <c r="A75" s="39"/>
      <c r="B75" s="39"/>
      <c r="C75" s="39"/>
      <c r="D75" s="39"/>
      <c r="E75" s="39"/>
      <c r="F75" s="39"/>
      <c r="G75" s="39"/>
      <c r="H75" s="39"/>
    </row>
    <row r="76" spans="1:8">
      <c r="A76" s="39"/>
      <c r="B76" s="39"/>
      <c r="C76" s="39"/>
      <c r="D76" s="39"/>
      <c r="E76" s="39"/>
      <c r="F76" s="39"/>
      <c r="G76" s="39"/>
      <c r="H76" s="39"/>
    </row>
    <row r="77" spans="1:8">
      <c r="A77" s="39"/>
      <c r="B77" s="39"/>
      <c r="C77" s="39"/>
      <c r="D77" s="39"/>
      <c r="E77" s="39"/>
      <c r="F77" s="39"/>
      <c r="G77" s="39"/>
      <c r="H77" s="39"/>
    </row>
    <row r="78" spans="1:8">
      <c r="A78" s="39"/>
      <c r="B78" s="39"/>
      <c r="C78" s="39"/>
      <c r="D78" s="39"/>
      <c r="E78" s="39"/>
      <c r="F78" s="39"/>
      <c r="G78" s="39"/>
      <c r="H78" s="39"/>
    </row>
    <row r="79" spans="1:8">
      <c r="A79" s="39"/>
      <c r="B79" s="39"/>
      <c r="C79" s="39"/>
      <c r="D79" s="39"/>
      <c r="E79" s="39"/>
      <c r="F79" s="39"/>
      <c r="G79" s="39"/>
      <c r="H79" s="39"/>
    </row>
    <row r="80" spans="1:8">
      <c r="A80" s="39"/>
      <c r="B80" s="39"/>
      <c r="C80" s="39"/>
      <c r="D80" s="39"/>
      <c r="E80" s="39"/>
      <c r="F80" s="39"/>
      <c r="G80" s="39"/>
      <c r="H80" s="39"/>
    </row>
    <row r="81" spans="1:8">
      <c r="A81" s="39"/>
      <c r="B81" s="39"/>
      <c r="C81" s="39"/>
      <c r="D81" s="39"/>
      <c r="E81" s="39"/>
      <c r="F81" s="39"/>
      <c r="G81" s="39"/>
      <c r="H81" s="39"/>
    </row>
    <row r="82" spans="1:8">
      <c r="A82" s="39"/>
      <c r="B82" s="39"/>
      <c r="C82" s="39"/>
      <c r="D82" s="39"/>
      <c r="E82" s="39"/>
      <c r="F82" s="39"/>
      <c r="G82" s="39"/>
      <c r="H82" s="39"/>
    </row>
    <row r="83" spans="1:8">
      <c r="A83" s="39"/>
      <c r="B83" s="39"/>
      <c r="C83" s="39"/>
      <c r="D83" s="39"/>
      <c r="E83" s="39"/>
      <c r="F83" s="39"/>
      <c r="G83" s="39"/>
      <c r="H83" s="39"/>
    </row>
    <row r="84" spans="1:8">
      <c r="A84" s="39"/>
      <c r="B84" s="39"/>
      <c r="C84" s="39"/>
      <c r="D84" s="39"/>
      <c r="E84" s="39"/>
      <c r="F84" s="39"/>
      <c r="G84" s="39"/>
      <c r="H84" s="39"/>
    </row>
    <row r="85" spans="1:8">
      <c r="A85" s="39"/>
      <c r="B85" s="39"/>
      <c r="C85" s="39"/>
      <c r="D85" s="39"/>
      <c r="E85" s="39"/>
      <c r="F85" s="39"/>
      <c r="G85" s="39"/>
      <c r="H85" s="39"/>
    </row>
    <row r="86" spans="1:8">
      <c r="A86" s="39"/>
      <c r="B86" s="39"/>
      <c r="C86" s="39"/>
      <c r="D86" s="39"/>
      <c r="E86" s="39"/>
      <c r="F86" s="39"/>
      <c r="G86" s="39"/>
      <c r="H86" s="39"/>
    </row>
    <row r="87" spans="1:8">
      <c r="A87" s="39"/>
      <c r="B87" s="39"/>
      <c r="C87" s="39"/>
      <c r="D87" s="39"/>
      <c r="E87" s="39"/>
      <c r="F87" s="39"/>
      <c r="G87" s="39"/>
    </row>
    <row r="88" spans="1:8">
      <c r="A88" s="39"/>
      <c r="B88" s="39"/>
      <c r="C88" s="39"/>
      <c r="D88" s="39"/>
      <c r="E88" s="39"/>
      <c r="F88" s="39"/>
      <c r="G88" s="39"/>
    </row>
    <row r="89" spans="1:8">
      <c r="A89" s="39"/>
      <c r="B89" s="39"/>
      <c r="C89" s="39"/>
      <c r="D89" s="39"/>
      <c r="E89" s="39"/>
      <c r="F89" s="39"/>
      <c r="G89" s="39"/>
    </row>
    <row r="90" spans="1:8">
      <c r="A90" s="39"/>
      <c r="B90" s="39"/>
      <c r="C90" s="39"/>
    </row>
    <row r="91" spans="1:8">
      <c r="A91" s="39"/>
      <c r="B91" s="39"/>
      <c r="C91" s="39"/>
    </row>
    <row r="92" spans="1:8">
      <c r="A92" s="39"/>
      <c r="B92" s="39"/>
      <c r="C92" s="39"/>
    </row>
    <row r="93" spans="1:8">
      <c r="A93" s="39"/>
      <c r="B93" s="39"/>
      <c r="C93" s="39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75"/>
  <cols>
    <col min="1" max="1" width="8.75" style="48" customWidth="1"/>
    <col min="2" max="2" width="6.25" style="48" bestFit="1" customWidth="1"/>
    <col min="3" max="3" width="6.25" style="48" customWidth="1"/>
    <col min="4" max="4" width="6.375" style="49" bestFit="1" customWidth="1"/>
    <col min="5" max="5" width="1.625" style="49" customWidth="1"/>
    <col min="6" max="6" width="20.25" style="49" bestFit="1" customWidth="1"/>
    <col min="7" max="7" width="2.125" style="49" customWidth="1"/>
    <col min="8" max="8" width="37.5" style="49" bestFit="1" customWidth="1"/>
    <col min="9" max="9" width="30.375" style="48" customWidth="1"/>
    <col min="10" max="16384" width="13" style="39"/>
  </cols>
  <sheetData>
    <row r="1" spans="1:9" ht="24.75" thickTop="1" thickBot="1">
      <c r="A1" s="186" t="s">
        <v>115</v>
      </c>
      <c r="B1" s="187"/>
      <c r="C1" s="187"/>
      <c r="D1" s="188"/>
      <c r="E1" s="39"/>
      <c r="F1" s="113" t="s">
        <v>83</v>
      </c>
      <c r="G1" s="39"/>
      <c r="H1" s="131" t="s">
        <v>94</v>
      </c>
      <c r="I1" s="39"/>
    </row>
    <row r="2" spans="1:9" ht="17.25" thickTop="1">
      <c r="A2" s="132" t="s">
        <v>7</v>
      </c>
      <c r="B2" s="133" t="s">
        <v>171</v>
      </c>
      <c r="C2" s="133" t="s">
        <v>210</v>
      </c>
      <c r="D2" s="134" t="s">
        <v>96</v>
      </c>
      <c r="E2" s="23"/>
      <c r="F2" s="135" t="s">
        <v>84</v>
      </c>
      <c r="G2" s="39"/>
      <c r="H2" s="224" t="s">
        <v>169</v>
      </c>
      <c r="I2" s="39"/>
    </row>
    <row r="3" spans="1:9" ht="16.5">
      <c r="A3" s="284">
        <v>0</v>
      </c>
      <c r="B3" s="285">
        <v>13</v>
      </c>
      <c r="C3" s="285">
        <v>6</v>
      </c>
      <c r="D3" s="315">
        <v>1</v>
      </c>
      <c r="E3" s="23"/>
      <c r="F3" s="112" t="s">
        <v>174</v>
      </c>
      <c r="G3" s="39"/>
      <c r="H3" s="194" t="s">
        <v>151</v>
      </c>
      <c r="I3" s="39"/>
    </row>
    <row r="4" spans="1:9" ht="17.25" thickBot="1">
      <c r="A4" s="284">
        <v>1</v>
      </c>
      <c r="B4" s="285">
        <v>14</v>
      </c>
      <c r="C4" s="285">
        <v>6</v>
      </c>
      <c r="D4" s="315">
        <v>1</v>
      </c>
      <c r="E4" s="23"/>
      <c r="F4" s="136">
        <f>RIGHT(F3,1)+'Personal File'!C11</f>
        <v>2</v>
      </c>
      <c r="G4" s="39"/>
      <c r="H4" s="224" t="s">
        <v>170</v>
      </c>
      <c r="I4" s="39"/>
    </row>
    <row r="5" spans="1:9" ht="16.5">
      <c r="A5" s="284">
        <v>2</v>
      </c>
      <c r="B5" s="285">
        <v>15</v>
      </c>
      <c r="C5" s="285">
        <v>6</v>
      </c>
      <c r="D5" s="315">
        <v>0</v>
      </c>
      <c r="E5" s="23"/>
      <c r="F5" s="137" t="s">
        <v>85</v>
      </c>
      <c r="G5" s="39"/>
      <c r="H5" s="194" t="s">
        <v>150</v>
      </c>
      <c r="I5" s="39"/>
    </row>
    <row r="6" spans="1:9" ht="16.5">
      <c r="A6" s="284">
        <v>3</v>
      </c>
      <c r="B6" s="285">
        <v>16</v>
      </c>
      <c r="C6" s="285">
        <v>6</v>
      </c>
      <c r="D6" s="315">
        <v>1</v>
      </c>
      <c r="E6" s="23"/>
      <c r="F6" s="112" t="s">
        <v>174</v>
      </c>
      <c r="G6" s="39"/>
      <c r="H6" s="194" t="s">
        <v>128</v>
      </c>
      <c r="I6" s="39"/>
    </row>
    <row r="7" spans="1:9" ht="17.25" thickBot="1">
      <c r="A7" s="284">
        <v>4</v>
      </c>
      <c r="B7" s="285">
        <v>17</v>
      </c>
      <c r="C7" s="285">
        <v>4</v>
      </c>
      <c r="D7" s="315">
        <v>2</v>
      </c>
      <c r="E7" s="23"/>
      <c r="F7" s="138">
        <f>RIGHT(F6,1)+'Personal File'!C10</f>
        <v>6</v>
      </c>
      <c r="G7" s="39"/>
      <c r="H7" s="344" t="s">
        <v>310</v>
      </c>
      <c r="I7" s="39"/>
    </row>
    <row r="8" spans="1:9" ht="17.25" thickBot="1">
      <c r="A8" s="179">
        <v>5</v>
      </c>
      <c r="B8" s="283">
        <v>18</v>
      </c>
      <c r="C8" s="283">
        <v>0</v>
      </c>
      <c r="D8" s="316">
        <v>0</v>
      </c>
      <c r="E8" s="23"/>
      <c r="F8" s="139" t="s">
        <v>86</v>
      </c>
      <c r="G8" s="39"/>
      <c r="H8" s="144" t="s">
        <v>312</v>
      </c>
      <c r="I8" s="39"/>
    </row>
    <row r="9" spans="1:9" ht="17.25" thickTop="1">
      <c r="E9" s="23"/>
      <c r="F9" s="112" t="s">
        <v>175</v>
      </c>
      <c r="G9" s="39"/>
      <c r="H9" s="194" t="s">
        <v>172</v>
      </c>
      <c r="I9" s="39"/>
    </row>
    <row r="10" spans="1:9" ht="17.25" thickBot="1">
      <c r="E10" s="23"/>
      <c r="F10" s="140">
        <f>RIGHT(F9,1)+'Personal File'!C13</f>
        <v>6</v>
      </c>
      <c r="G10" s="39"/>
      <c r="H10" s="194" t="s">
        <v>173</v>
      </c>
      <c r="I10" s="39"/>
    </row>
    <row r="11" spans="1:9" ht="18" thickTop="1" thickBot="1">
      <c r="E11" s="23"/>
      <c r="F11" s="39"/>
      <c r="G11" s="39"/>
      <c r="H11" s="194" t="s">
        <v>130</v>
      </c>
      <c r="I11" s="39"/>
    </row>
    <row r="12" spans="1:9" ht="20.25" thickTop="1" thickBot="1">
      <c r="E12" s="23"/>
      <c r="F12" s="141" t="s">
        <v>97</v>
      </c>
      <c r="H12" s="194" t="s">
        <v>145</v>
      </c>
      <c r="I12" s="39"/>
    </row>
    <row r="13" spans="1:9" ht="16.5">
      <c r="E13" s="23"/>
      <c r="F13" s="184" t="s">
        <v>149</v>
      </c>
      <c r="H13" s="144" t="s">
        <v>146</v>
      </c>
    </row>
    <row r="14" spans="1:9" ht="16.5">
      <c r="E14" s="23"/>
      <c r="F14" s="185" t="s">
        <v>211</v>
      </c>
      <c r="H14" s="194" t="s">
        <v>147</v>
      </c>
    </row>
    <row r="15" spans="1:9" ht="17.25" thickBot="1">
      <c r="E15" s="23"/>
      <c r="F15" s="142"/>
      <c r="G15" s="143"/>
      <c r="H15" s="144" t="s">
        <v>148</v>
      </c>
    </row>
    <row r="16" spans="1:9" ht="18" thickTop="1" thickBot="1">
      <c r="E16" s="23"/>
      <c r="H16" s="345" t="s">
        <v>311</v>
      </c>
    </row>
    <row r="17" spans="5:5" ht="16.5" thickTop="1">
      <c r="E17" s="23"/>
    </row>
    <row r="18" spans="5:5">
      <c r="E18" s="23"/>
    </row>
    <row r="19" spans="5:5">
      <c r="E19" s="23"/>
    </row>
    <row r="20" spans="5:5">
      <c r="E20" s="23"/>
    </row>
    <row r="22" spans="5:5">
      <c r="E22" s="23"/>
    </row>
  </sheetData>
  <phoneticPr fontId="0" type="noConversion"/>
  <conditionalFormatting sqref="D3:D8">
    <cfRule type="cellIs" dxfId="0" priority="1" stopIfTrue="1" operator="equal">
      <formula>"þ"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workbookViewId="0"/>
  </sheetViews>
  <sheetFormatPr defaultColWidth="13" defaultRowHeight="15.75"/>
  <cols>
    <col min="1" max="1" width="22" style="32" customWidth="1"/>
    <col min="2" max="2" width="8.625" style="32" customWidth="1"/>
    <col min="3" max="3" width="6.125" style="32" customWidth="1"/>
    <col min="4" max="4" width="8.25" style="32" customWidth="1"/>
    <col min="5" max="5" width="8.375" style="32" customWidth="1"/>
    <col min="6" max="6" width="8.375" style="32" bestFit="1" customWidth="1"/>
    <col min="7" max="7" width="5.625" style="32" customWidth="1"/>
    <col min="8" max="8" width="26.625" style="32" customWidth="1"/>
    <col min="9" max="16384" width="13" style="1"/>
  </cols>
  <sheetData>
    <row r="1" spans="1:8" ht="24" thickBot="1">
      <c r="A1" s="25" t="s">
        <v>31</v>
      </c>
      <c r="B1" s="25"/>
      <c r="C1" s="25"/>
      <c r="D1" s="25"/>
      <c r="E1" s="25"/>
      <c r="F1" s="25"/>
      <c r="G1" s="25"/>
      <c r="H1" s="25"/>
    </row>
    <row r="2" spans="1:8" ht="17.25" thickTop="1" thickBot="1">
      <c r="A2" s="50" t="s">
        <v>9</v>
      </c>
      <c r="B2" s="51" t="s">
        <v>10</v>
      </c>
      <c r="C2" s="51" t="s">
        <v>35</v>
      </c>
      <c r="D2" s="51" t="s">
        <v>36</v>
      </c>
      <c r="E2" s="52" t="s">
        <v>82</v>
      </c>
      <c r="F2" s="51" t="s">
        <v>32</v>
      </c>
      <c r="G2" s="51" t="s">
        <v>37</v>
      </c>
      <c r="H2" s="53" t="s">
        <v>8</v>
      </c>
    </row>
    <row r="3" spans="1:8">
      <c r="A3" s="26" t="s">
        <v>158</v>
      </c>
      <c r="B3" s="27" t="s">
        <v>160</v>
      </c>
      <c r="C3" s="260" t="s">
        <v>161</v>
      </c>
      <c r="D3" s="264" t="s">
        <v>162</v>
      </c>
      <c r="E3" s="267" t="s">
        <v>163</v>
      </c>
      <c r="F3" s="121" t="s">
        <v>164</v>
      </c>
      <c r="G3" s="28" t="s">
        <v>164</v>
      </c>
      <c r="H3" s="261" t="s">
        <v>164</v>
      </c>
    </row>
    <row r="4" spans="1:8" ht="16.5" thickBot="1">
      <c r="A4" s="201" t="s">
        <v>159</v>
      </c>
      <c r="B4" s="111" t="s">
        <v>160</v>
      </c>
      <c r="C4" s="231" t="s">
        <v>161</v>
      </c>
      <c r="D4" s="265" t="s">
        <v>162</v>
      </c>
      <c r="E4" s="268" t="s">
        <v>163</v>
      </c>
      <c r="F4" s="111" t="s">
        <v>164</v>
      </c>
      <c r="G4" s="109" t="s">
        <v>164</v>
      </c>
      <c r="H4" s="262" t="s">
        <v>164</v>
      </c>
    </row>
    <row r="5" spans="1:8" ht="6" customHeight="1" thickTop="1" thickBot="1"/>
    <row r="6" spans="1:8" ht="17.25" thickTop="1" thickBot="1">
      <c r="A6" s="50" t="s">
        <v>12</v>
      </c>
      <c r="B6" s="51" t="s">
        <v>13</v>
      </c>
      <c r="C6" s="51" t="s">
        <v>35</v>
      </c>
      <c r="D6" s="51" t="s">
        <v>36</v>
      </c>
      <c r="E6" s="52" t="s">
        <v>82</v>
      </c>
      <c r="F6" s="51" t="s">
        <v>14</v>
      </c>
      <c r="G6" s="51" t="s">
        <v>37</v>
      </c>
      <c r="H6" s="53" t="s">
        <v>8</v>
      </c>
    </row>
    <row r="7" spans="1:8" ht="16.5" thickBot="1">
      <c r="A7" s="29" t="s">
        <v>157</v>
      </c>
      <c r="B7" s="30" t="s">
        <v>160</v>
      </c>
      <c r="C7" s="263" t="s">
        <v>161</v>
      </c>
      <c r="D7" s="266" t="s">
        <v>162</v>
      </c>
      <c r="E7" s="269" t="s">
        <v>163</v>
      </c>
      <c r="F7" s="62" t="s">
        <v>164</v>
      </c>
      <c r="G7" s="33" t="s">
        <v>164</v>
      </c>
      <c r="H7" s="31" t="s">
        <v>164</v>
      </c>
    </row>
    <row r="8" spans="1:8" ht="6" customHeight="1" thickTop="1" thickBot="1">
      <c r="D8" s="34"/>
      <c r="E8" s="34"/>
      <c r="G8" s="35"/>
    </row>
    <row r="9" spans="1:8" ht="17.25" thickTop="1" thickBot="1">
      <c r="A9" s="50" t="s">
        <v>87</v>
      </c>
      <c r="B9" s="51" t="s">
        <v>25</v>
      </c>
      <c r="C9" s="51" t="s">
        <v>44</v>
      </c>
      <c r="D9" s="51" t="s">
        <v>108</v>
      </c>
      <c r="E9" s="51" t="s">
        <v>109</v>
      </c>
      <c r="F9" s="51" t="s">
        <v>110</v>
      </c>
      <c r="G9" s="51" t="s">
        <v>37</v>
      </c>
      <c r="H9" s="53" t="s">
        <v>8</v>
      </c>
    </row>
    <row r="10" spans="1:8">
      <c r="A10" s="36" t="s">
        <v>165</v>
      </c>
      <c r="B10" s="37" t="s">
        <v>160</v>
      </c>
      <c r="C10" s="37" t="s">
        <v>161</v>
      </c>
      <c r="D10" s="270" t="s">
        <v>162</v>
      </c>
      <c r="E10" s="271" t="s">
        <v>163</v>
      </c>
      <c r="F10" s="37" t="s">
        <v>164</v>
      </c>
      <c r="G10" s="75" t="s">
        <v>164</v>
      </c>
      <c r="H10" s="105" t="s">
        <v>164</v>
      </c>
    </row>
    <row r="11" spans="1:8" ht="16.5" thickBot="1">
      <c r="A11" s="29"/>
      <c r="B11" s="30"/>
      <c r="C11" s="30"/>
      <c r="D11" s="30"/>
      <c r="E11" s="30"/>
      <c r="F11" s="30"/>
      <c r="G11" s="33"/>
      <c r="H11" s="31"/>
    </row>
    <row r="12" spans="1:8" ht="6.75" customHeight="1" thickTop="1" thickBot="1"/>
    <row r="13" spans="1:8" ht="17.25" thickTop="1" thickBot="1">
      <c r="A13" s="38" t="s">
        <v>15</v>
      </c>
      <c r="B13" s="35">
        <f>SUM(G3:G14)</f>
        <v>2</v>
      </c>
      <c r="D13" s="54" t="s">
        <v>88</v>
      </c>
      <c r="E13" s="55"/>
      <c r="F13" s="56" t="s">
        <v>11</v>
      </c>
      <c r="G13" s="51" t="s">
        <v>37</v>
      </c>
      <c r="H13" s="53" t="s">
        <v>8</v>
      </c>
    </row>
    <row r="14" spans="1:8" ht="16.5" thickBot="1">
      <c r="A14" s="38"/>
      <c r="B14" s="35"/>
      <c r="D14" s="106" t="s">
        <v>166</v>
      </c>
      <c r="E14" s="107"/>
      <c r="F14" s="108">
        <v>20</v>
      </c>
      <c r="G14" s="109">
        <f>F14/10</f>
        <v>2</v>
      </c>
      <c r="H14" s="110"/>
    </row>
    <row r="15" spans="1:8" ht="16.5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workbookViewId="0"/>
  </sheetViews>
  <sheetFormatPr defaultColWidth="13" defaultRowHeight="15.75"/>
  <cols>
    <col min="1" max="1" width="24.25" style="32" customWidth="1"/>
    <col min="2" max="2" width="5.625" style="35" bestFit="1" customWidth="1"/>
    <col min="3" max="4" width="26.625" style="1" customWidth="1"/>
    <col min="5" max="16384" width="13" style="1"/>
  </cols>
  <sheetData>
    <row r="1" spans="1:4" ht="24" thickBot="1">
      <c r="A1" s="25" t="s">
        <v>98</v>
      </c>
      <c r="B1" s="145"/>
      <c r="C1" s="25"/>
      <c r="D1" s="25"/>
    </row>
    <row r="2" spans="1:4" s="32" customFormat="1" ht="16.5" thickBot="1">
      <c r="A2" s="146" t="s">
        <v>99</v>
      </c>
      <c r="B2" s="147" t="s">
        <v>100</v>
      </c>
      <c r="C2" s="148" t="s">
        <v>101</v>
      </c>
      <c r="D2" s="149" t="s">
        <v>102</v>
      </c>
    </row>
    <row r="3" spans="1:4">
      <c r="A3" s="150" t="s">
        <v>122</v>
      </c>
      <c r="B3" s="151">
        <v>5</v>
      </c>
      <c r="C3" s="152"/>
      <c r="D3" s="153"/>
    </row>
    <row r="4" spans="1:4">
      <c r="A4" s="150" t="s">
        <v>133</v>
      </c>
      <c r="B4" s="151">
        <v>2</v>
      </c>
      <c r="C4" s="152"/>
      <c r="D4" s="153"/>
    </row>
    <row r="5" spans="1:4">
      <c r="A5" s="154" t="s">
        <v>153</v>
      </c>
      <c r="B5" s="155">
        <v>0.1</v>
      </c>
      <c r="C5" s="156"/>
      <c r="D5" s="157"/>
    </row>
    <row r="6" spans="1:4">
      <c r="A6" s="150" t="s">
        <v>152</v>
      </c>
      <c r="B6" s="151">
        <v>0</v>
      </c>
      <c r="C6" s="156"/>
      <c r="D6" s="157"/>
    </row>
    <row r="7" spans="1:4">
      <c r="A7" s="154"/>
      <c r="B7" s="155"/>
      <c r="C7" s="156"/>
      <c r="D7" s="157"/>
    </row>
    <row r="8" spans="1:4" ht="16.5" thickBot="1">
      <c r="A8" s="158"/>
      <c r="B8" s="159"/>
      <c r="C8" s="160"/>
      <c r="D8" s="161"/>
    </row>
    <row r="9" spans="1:4" ht="24.75" thickTop="1" thickBot="1">
      <c r="A9" s="25" t="s">
        <v>103</v>
      </c>
      <c r="B9" s="162"/>
      <c r="C9" s="25"/>
      <c r="D9" s="163"/>
    </row>
    <row r="10" spans="1:4" ht="16.5" thickBot="1">
      <c r="A10" s="146" t="s">
        <v>99</v>
      </c>
      <c r="B10" s="147" t="s">
        <v>100</v>
      </c>
      <c r="C10" s="148" t="s">
        <v>101</v>
      </c>
      <c r="D10" s="149" t="s">
        <v>102</v>
      </c>
    </row>
    <row r="11" spans="1:4">
      <c r="A11" s="150" t="s">
        <v>155</v>
      </c>
      <c r="B11" s="151">
        <v>0</v>
      </c>
      <c r="C11" s="152">
        <v>2</v>
      </c>
      <c r="D11" s="153"/>
    </row>
    <row r="12" spans="1:4">
      <c r="A12" s="150" t="s">
        <v>154</v>
      </c>
      <c r="B12" s="151">
        <v>1</v>
      </c>
      <c r="C12" s="152"/>
      <c r="D12" s="153"/>
    </row>
    <row r="13" spans="1:4">
      <c r="A13" s="150" t="s">
        <v>156</v>
      </c>
      <c r="B13" s="151">
        <v>0</v>
      </c>
      <c r="C13" s="152">
        <v>2</v>
      </c>
      <c r="D13" s="153"/>
    </row>
    <row r="14" spans="1:4">
      <c r="A14" s="150"/>
      <c r="B14" s="151"/>
      <c r="C14" s="152"/>
      <c r="D14" s="153"/>
    </row>
    <row r="15" spans="1:4">
      <c r="A15" s="150"/>
      <c r="B15" s="151"/>
      <c r="C15" s="152"/>
      <c r="D15" s="153"/>
    </row>
    <row r="16" spans="1:4" ht="16.5" thickBot="1">
      <c r="A16" s="158"/>
      <c r="B16" s="159"/>
      <c r="C16" s="160"/>
      <c r="D16" s="161"/>
    </row>
    <row r="17" spans="1:4" ht="24.75" thickTop="1" thickBot="1">
      <c r="A17" s="22" t="s">
        <v>104</v>
      </c>
      <c r="B17" s="35">
        <f>SUM(B3:B16)</f>
        <v>8.1</v>
      </c>
      <c r="C17" s="164" t="s">
        <v>167</v>
      </c>
      <c r="D17" s="163"/>
    </row>
    <row r="18" spans="1:4" s="32" customFormat="1" ht="16.5" thickBot="1">
      <c r="A18" s="146" t="s">
        <v>99</v>
      </c>
      <c r="B18" s="147" t="s">
        <v>100</v>
      </c>
      <c r="C18" s="148" t="s">
        <v>101</v>
      </c>
      <c r="D18" s="149" t="s">
        <v>102</v>
      </c>
    </row>
    <row r="19" spans="1:4">
      <c r="A19" s="150"/>
      <c r="B19" s="151"/>
      <c r="C19" s="195"/>
      <c r="D19" s="196"/>
    </row>
    <row r="20" spans="1:4">
      <c r="A20" s="150"/>
      <c r="B20" s="151"/>
      <c r="C20" s="197"/>
      <c r="D20" s="198"/>
    </row>
    <row r="21" spans="1:4">
      <c r="A21" s="150"/>
      <c r="B21" s="151"/>
      <c r="C21" s="197"/>
      <c r="D21" s="198"/>
    </row>
    <row r="22" spans="1:4">
      <c r="A22" s="150"/>
      <c r="B22" s="151"/>
      <c r="C22" s="197"/>
      <c r="D22" s="198"/>
    </row>
    <row r="23" spans="1:4" ht="16.5" thickBot="1">
      <c r="A23" s="158"/>
      <c r="B23" s="159"/>
      <c r="C23" s="199"/>
      <c r="D23" s="200"/>
    </row>
    <row r="24" spans="1:4" ht="24.75" thickTop="1" thickBot="1">
      <c r="A24" s="22" t="s">
        <v>105</v>
      </c>
      <c r="B24" s="35">
        <f>SUM(B19:B23)</f>
        <v>0</v>
      </c>
      <c r="C24" s="164" t="s">
        <v>168</v>
      </c>
      <c r="D24" s="163"/>
    </row>
    <row r="25" spans="1:4" ht="16.5" thickBot="1">
      <c r="A25" s="146" t="s">
        <v>99</v>
      </c>
      <c r="B25" s="147" t="s">
        <v>100</v>
      </c>
      <c r="C25" s="148" t="s">
        <v>101</v>
      </c>
      <c r="D25" s="149" t="s">
        <v>102</v>
      </c>
    </row>
    <row r="26" spans="1:4">
      <c r="A26" s="272"/>
      <c r="B26" s="273"/>
      <c r="C26" s="274"/>
      <c r="D26" s="275"/>
    </row>
    <row r="27" spans="1:4">
      <c r="A27" s="272"/>
      <c r="B27" s="276"/>
      <c r="C27" s="277"/>
      <c r="D27" s="278"/>
    </row>
    <row r="28" spans="1:4">
      <c r="A28" s="272"/>
      <c r="B28" s="276"/>
      <c r="C28" s="277"/>
      <c r="D28" s="278"/>
    </row>
    <row r="29" spans="1:4">
      <c r="A29" s="272"/>
      <c r="B29" s="276"/>
      <c r="C29" s="277"/>
      <c r="D29" s="278"/>
    </row>
    <row r="30" spans="1:4" ht="16.5" thickBot="1">
      <c r="A30" s="279"/>
      <c r="B30" s="280"/>
      <c r="C30" s="281"/>
      <c r="D30" s="282"/>
    </row>
    <row r="31" spans="1:4" ht="24.75" thickTop="1" thickBot="1">
      <c r="A31" s="22" t="s">
        <v>107</v>
      </c>
      <c r="B31" s="35">
        <f>SUM(B26:B30)</f>
        <v>0</v>
      </c>
      <c r="C31" s="164" t="s">
        <v>127</v>
      </c>
      <c r="D31" s="163"/>
    </row>
    <row r="32" spans="1:4" ht="16.5" thickBot="1">
      <c r="A32" s="146" t="s">
        <v>99</v>
      </c>
      <c r="B32" s="147" t="s">
        <v>100</v>
      </c>
      <c r="C32" s="148" t="s">
        <v>101</v>
      </c>
      <c r="D32" s="149" t="s">
        <v>102</v>
      </c>
    </row>
    <row r="33" spans="1:4">
      <c r="A33" s="167"/>
      <c r="B33" s="168"/>
      <c r="C33" s="169"/>
      <c r="D33" s="165"/>
    </row>
    <row r="34" spans="1:4">
      <c r="A34" s="167"/>
      <c r="B34" s="170"/>
      <c r="C34" s="171"/>
      <c r="D34" s="166"/>
    </row>
    <row r="35" spans="1:4" ht="16.5" thickBot="1">
      <c r="A35" s="158"/>
      <c r="B35" s="159"/>
      <c r="C35" s="160"/>
      <c r="D35" s="161"/>
    </row>
    <row r="36" spans="1:4" ht="24.75" thickTop="1" thickBot="1">
      <c r="A36" s="22" t="s">
        <v>106</v>
      </c>
      <c r="B36" s="35">
        <f>SUM(B33:B35)</f>
        <v>0</v>
      </c>
      <c r="C36" s="164" t="s">
        <v>113</v>
      </c>
      <c r="D36" s="25"/>
    </row>
    <row r="37" spans="1:4" s="32" customFormat="1" ht="16.5" thickBot="1">
      <c r="A37" s="146" t="s">
        <v>99</v>
      </c>
      <c r="B37" s="147" t="s">
        <v>100</v>
      </c>
      <c r="C37" s="148" t="s">
        <v>101</v>
      </c>
      <c r="D37" s="149" t="s">
        <v>102</v>
      </c>
    </row>
    <row r="38" spans="1:4">
      <c r="A38" s="167"/>
      <c r="B38" s="168"/>
      <c r="C38" s="169"/>
      <c r="D38" s="165"/>
    </row>
    <row r="39" spans="1:4">
      <c r="A39" s="167"/>
      <c r="B39" s="170"/>
      <c r="C39" s="171"/>
      <c r="D39" s="166"/>
    </row>
    <row r="40" spans="1:4">
      <c r="A40" s="150"/>
      <c r="B40" s="151"/>
      <c r="C40" s="171"/>
      <c r="D40" s="166"/>
    </row>
    <row r="41" spans="1:4">
      <c r="A41" s="167"/>
      <c r="B41" s="170"/>
      <c r="C41" s="171"/>
      <c r="D41" s="166"/>
    </row>
    <row r="42" spans="1:4">
      <c r="A42" s="167"/>
      <c r="B42" s="170"/>
      <c r="C42" s="171"/>
      <c r="D42" s="166"/>
    </row>
    <row r="43" spans="1:4">
      <c r="A43" s="167"/>
      <c r="B43" s="170"/>
      <c r="C43" s="171"/>
      <c r="D43" s="166"/>
    </row>
    <row r="44" spans="1:4">
      <c r="A44" s="167"/>
      <c r="B44" s="170"/>
      <c r="C44" s="171"/>
      <c r="D44" s="166"/>
    </row>
    <row r="45" spans="1:4">
      <c r="A45" s="167"/>
      <c r="B45" s="170"/>
      <c r="C45" s="171"/>
      <c r="D45" s="166"/>
    </row>
    <row r="46" spans="1:4">
      <c r="A46" s="167"/>
      <c r="B46" s="170"/>
      <c r="C46" s="171"/>
      <c r="D46" s="166"/>
    </row>
    <row r="47" spans="1:4" ht="16.5" thickBot="1">
      <c r="A47" s="158"/>
      <c r="B47" s="159"/>
      <c r="C47" s="160"/>
      <c r="D47" s="161"/>
    </row>
    <row r="48" spans="1:4" ht="16.5" thickTop="1"/>
    <row r="49" spans="1:1">
      <c r="A49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Personal File</vt:lpstr>
      <vt:lpstr>Skills</vt:lpstr>
      <vt:lpstr>Spells</vt:lpstr>
      <vt:lpstr>Feats</vt:lpstr>
      <vt:lpstr>Martial</vt:lpstr>
      <vt:lpstr>Equipment</vt:lpstr>
      <vt:lpstr>'Personal File'!Print_Area</vt:lpstr>
      <vt:lpstr>Skills!Print_Area</vt:lpstr>
      <vt:lpstr>Spells!Print_Area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2007-10-31T18:22:47Z</cp:lastPrinted>
  <dcterms:created xsi:type="dcterms:W3CDTF">2000-10-24T15:39:59Z</dcterms:created>
  <dcterms:modified xsi:type="dcterms:W3CDTF">2014-12-14T15:05:29Z</dcterms:modified>
</cp:coreProperties>
</file>